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BD Andemos\INFORMES MENSUALES\PRIMER INFO A MEDIOS\"/>
    </mc:Choice>
  </mc:AlternateContent>
  <xr:revisionPtr revIDLastSave="0" documentId="13_ncr:1_{1CB3E5CB-CB23-473F-BAF9-D07CB661B482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2021" sheetId="3" r:id="rId1"/>
    <sheet name="2020" sheetId="2" r:id="rId2"/>
  </sheets>
  <definedNames>
    <definedName name="_xlnm.Print_Area" localSheetId="0">'2021'!$A$1:$AR$174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4" i="3" l="1"/>
  <c r="G123" i="3"/>
  <c r="X15" i="3"/>
  <c r="S15" i="3"/>
  <c r="O15" i="3"/>
  <c r="K15" i="3"/>
  <c r="O159" i="3"/>
  <c r="O158" i="3"/>
  <c r="O156" i="3"/>
  <c r="O154" i="3"/>
  <c r="O153" i="3"/>
  <c r="O152" i="3"/>
  <c r="O151" i="3"/>
  <c r="O149" i="3"/>
  <c r="G159" i="3"/>
  <c r="G158" i="3"/>
  <c r="G151" i="3"/>
  <c r="G149" i="3"/>
  <c r="O141" i="3"/>
  <c r="O140" i="3"/>
  <c r="O139" i="3"/>
  <c r="O138" i="3"/>
  <c r="O137" i="3"/>
  <c r="O136" i="3"/>
  <c r="O134" i="3"/>
  <c r="O132" i="3"/>
  <c r="O131" i="3"/>
  <c r="G141" i="3"/>
  <c r="G140" i="3"/>
  <c r="G139" i="3"/>
  <c r="G138" i="3"/>
  <c r="G137" i="3"/>
  <c r="G135" i="3"/>
  <c r="G133" i="3"/>
  <c r="G132" i="3"/>
  <c r="G130" i="3"/>
  <c r="G94" i="3"/>
  <c r="G93" i="3"/>
  <c r="G92" i="3"/>
  <c r="G91" i="3"/>
  <c r="G90" i="3"/>
  <c r="G89" i="3"/>
  <c r="G88" i="3"/>
  <c r="G87" i="3"/>
  <c r="G86" i="3"/>
  <c r="G85" i="3"/>
  <c r="G84" i="3"/>
  <c r="G75" i="3"/>
  <c r="G73" i="3"/>
  <c r="G72" i="3"/>
  <c r="G71" i="3"/>
  <c r="G70" i="3"/>
  <c r="G69" i="3"/>
  <c r="G68" i="3"/>
  <c r="G67" i="3"/>
  <c r="G66" i="3"/>
  <c r="G65" i="3"/>
  <c r="G57" i="3"/>
  <c r="G56" i="3"/>
  <c r="G55" i="3"/>
  <c r="G54" i="3"/>
  <c r="G53" i="3"/>
  <c r="G52" i="3"/>
  <c r="G51" i="3"/>
  <c r="G50" i="3"/>
  <c r="G41" i="3"/>
  <c r="G40" i="3"/>
  <c r="G39" i="3"/>
  <c r="G38" i="3"/>
  <c r="G37" i="3"/>
  <c r="G36" i="3"/>
  <c r="G35" i="3"/>
  <c r="G34" i="3"/>
  <c r="G33" i="3"/>
  <c r="G32" i="3"/>
  <c r="G31" i="3"/>
  <c r="G15" i="3"/>
  <c r="X14" i="3"/>
  <c r="S14" i="3"/>
  <c r="O14" i="3"/>
  <c r="K14" i="3"/>
  <c r="G14" i="3"/>
  <c r="X13" i="3"/>
  <c r="S13" i="3"/>
  <c r="O13" i="3"/>
  <c r="K13" i="3"/>
  <c r="G13" i="3"/>
  <c r="X12" i="3"/>
  <c r="X11" i="3"/>
  <c r="S12" i="3"/>
  <c r="S11" i="3"/>
  <c r="O12" i="3"/>
  <c r="O11" i="3"/>
  <c r="K12" i="3"/>
  <c r="G12" i="3"/>
  <c r="O148" i="3"/>
  <c r="I131" i="3"/>
  <c r="I132" i="3"/>
  <c r="I133" i="3"/>
  <c r="I134" i="3"/>
  <c r="I135" i="3"/>
  <c r="I136" i="3"/>
  <c r="I137" i="3"/>
  <c r="I138" i="3"/>
  <c r="I139" i="3"/>
  <c r="B131" i="3"/>
  <c r="B132" i="3"/>
  <c r="B133" i="3"/>
  <c r="B134" i="3"/>
  <c r="B135" i="3"/>
  <c r="B136" i="3"/>
  <c r="B137" i="3"/>
  <c r="B138" i="3"/>
  <c r="B139" i="3"/>
  <c r="O130" i="3"/>
  <c r="N125" i="3"/>
  <c r="N141" i="3"/>
  <c r="M125" i="3"/>
  <c r="O125" i="3"/>
  <c r="F125" i="3"/>
  <c r="F141" i="3"/>
  <c r="E125" i="3"/>
  <c r="G125" i="3"/>
  <c r="O124" i="3"/>
  <c r="B124" i="3"/>
  <c r="O123" i="3"/>
  <c r="I123" i="3"/>
  <c r="I124" i="3"/>
  <c r="B123" i="3"/>
  <c r="O122" i="3"/>
  <c r="G122" i="3"/>
  <c r="E141" i="3"/>
  <c r="M141" i="3"/>
  <c r="N160" i="2"/>
  <c r="M160" i="2"/>
  <c r="M158" i="2"/>
  <c r="F160" i="2"/>
  <c r="O159" i="2"/>
  <c r="G159" i="2"/>
  <c r="N158" i="2"/>
  <c r="O158" i="2"/>
  <c r="G158" i="2"/>
  <c r="G157" i="2"/>
  <c r="G151" i="2"/>
  <c r="I150" i="2"/>
  <c r="I151" i="2"/>
  <c r="I152" i="2"/>
  <c r="I153" i="2"/>
  <c r="I154" i="2"/>
  <c r="I155" i="2"/>
  <c r="I156" i="2"/>
  <c r="I157" i="2"/>
  <c r="G150" i="2"/>
  <c r="I149" i="2"/>
  <c r="B149" i="2"/>
  <c r="B150" i="2"/>
  <c r="B151" i="2"/>
  <c r="B152" i="2"/>
  <c r="B153" i="2"/>
  <c r="B154" i="2"/>
  <c r="B155" i="2"/>
  <c r="B156" i="2"/>
  <c r="B157" i="2"/>
  <c r="G148" i="2"/>
  <c r="E160" i="2"/>
  <c r="N142" i="2"/>
  <c r="M142" i="2"/>
  <c r="F142" i="2"/>
  <c r="E142" i="2"/>
  <c r="O139" i="2"/>
  <c r="G139" i="2"/>
  <c r="O138" i="2"/>
  <c r="O137" i="2"/>
  <c r="G137" i="2"/>
  <c r="O136" i="2"/>
  <c r="G136" i="2"/>
  <c r="O135" i="2"/>
  <c r="O134" i="2"/>
  <c r="G134" i="2"/>
  <c r="O133" i="2"/>
  <c r="G133" i="2"/>
  <c r="B133" i="2"/>
  <c r="B134" i="2"/>
  <c r="B135" i="2"/>
  <c r="B136" i="2"/>
  <c r="B137" i="2"/>
  <c r="B138" i="2"/>
  <c r="B139" i="2"/>
  <c r="O132" i="2"/>
  <c r="G132" i="2"/>
  <c r="B132" i="2"/>
  <c r="O131" i="2"/>
  <c r="I131" i="2"/>
  <c r="I132" i="2"/>
  <c r="I133" i="2"/>
  <c r="I134" i="2"/>
  <c r="I135" i="2"/>
  <c r="I136" i="2"/>
  <c r="I137" i="2"/>
  <c r="I138" i="2"/>
  <c r="I139" i="2"/>
  <c r="G131" i="2"/>
  <c r="B131" i="2"/>
  <c r="O130" i="2"/>
  <c r="G130" i="2"/>
  <c r="N125" i="2"/>
  <c r="O125" i="2"/>
  <c r="M125" i="2"/>
  <c r="M141" i="2"/>
  <c r="M140" i="2"/>
  <c r="F125" i="2"/>
  <c r="G125" i="2"/>
  <c r="E125" i="2"/>
  <c r="E141" i="2"/>
  <c r="E140" i="2"/>
  <c r="O124" i="2"/>
  <c r="G124" i="2"/>
  <c r="O123" i="2"/>
  <c r="I123" i="2"/>
  <c r="I124" i="2"/>
  <c r="G123" i="2"/>
  <c r="B123" i="2"/>
  <c r="B124" i="2"/>
  <c r="O122" i="2"/>
  <c r="G122" i="2"/>
  <c r="N114" i="2"/>
  <c r="M114" i="2"/>
  <c r="F114" i="2"/>
  <c r="E114" i="2"/>
  <c r="N113" i="2"/>
  <c r="O113" i="2"/>
  <c r="E113" i="2"/>
  <c r="E112" i="2"/>
  <c r="O111" i="2"/>
  <c r="G111" i="2"/>
  <c r="O110" i="2"/>
  <c r="G110" i="2"/>
  <c r="O109" i="2"/>
  <c r="G109" i="2"/>
  <c r="O108" i="2"/>
  <c r="G108" i="2"/>
  <c r="O107" i="2"/>
  <c r="G107" i="2"/>
  <c r="O106" i="2"/>
  <c r="G106" i="2"/>
  <c r="O105" i="2"/>
  <c r="G105" i="2"/>
  <c r="O104" i="2"/>
  <c r="I104" i="2"/>
  <c r="I105" i="2"/>
  <c r="I106" i="2"/>
  <c r="I107" i="2"/>
  <c r="I108" i="2"/>
  <c r="I109" i="2"/>
  <c r="I110" i="2"/>
  <c r="I111" i="2"/>
  <c r="G104" i="2"/>
  <c r="O103" i="2"/>
  <c r="I103" i="2"/>
  <c r="G103" i="2"/>
  <c r="B103" i="2"/>
  <c r="B104" i="2"/>
  <c r="B105" i="2"/>
  <c r="B106" i="2"/>
  <c r="B107" i="2"/>
  <c r="B108" i="2"/>
  <c r="B109" i="2"/>
  <c r="B110" i="2"/>
  <c r="B111" i="2"/>
  <c r="O102" i="2"/>
  <c r="G102" i="2"/>
  <c r="N95" i="2"/>
  <c r="M95" i="2"/>
  <c r="F95" i="2"/>
  <c r="F93" i="2"/>
  <c r="E95" i="2"/>
  <c r="E93" i="2"/>
  <c r="O94" i="2"/>
  <c r="G94" i="2"/>
  <c r="N93" i="2"/>
  <c r="O93" i="2"/>
  <c r="M93" i="2"/>
  <c r="O92" i="2"/>
  <c r="G92" i="2"/>
  <c r="O91" i="2"/>
  <c r="G91" i="2"/>
  <c r="O90" i="2"/>
  <c r="G90" i="2"/>
  <c r="O89" i="2"/>
  <c r="G89" i="2"/>
  <c r="O88" i="2"/>
  <c r="G88" i="2"/>
  <c r="O87" i="2"/>
  <c r="G87" i="2"/>
  <c r="O86" i="2"/>
  <c r="G86" i="2"/>
  <c r="B86" i="2"/>
  <c r="B87" i="2"/>
  <c r="B88" i="2"/>
  <c r="B89" i="2"/>
  <c r="B90" i="2"/>
  <c r="B91" i="2"/>
  <c r="B92" i="2"/>
  <c r="O85" i="2"/>
  <c r="G85" i="2"/>
  <c r="B85" i="2"/>
  <c r="O84" i="2"/>
  <c r="I84" i="2"/>
  <c r="I85" i="2"/>
  <c r="I86" i="2"/>
  <c r="I87" i="2"/>
  <c r="I88" i="2"/>
  <c r="I89" i="2"/>
  <c r="I90" i="2"/>
  <c r="I91" i="2"/>
  <c r="I92" i="2"/>
  <c r="G84" i="2"/>
  <c r="B84" i="2"/>
  <c r="O83" i="2"/>
  <c r="G83" i="2"/>
  <c r="F77" i="2"/>
  <c r="F74" i="2"/>
  <c r="E77" i="2"/>
  <c r="E74" i="2"/>
  <c r="N76" i="2"/>
  <c r="M76" i="2"/>
  <c r="M74" i="2"/>
  <c r="O74" i="2"/>
  <c r="O75" i="2"/>
  <c r="G75" i="2"/>
  <c r="N74" i="2"/>
  <c r="O73" i="2"/>
  <c r="G73" i="2"/>
  <c r="O72" i="2"/>
  <c r="G72" i="2"/>
  <c r="O71" i="2"/>
  <c r="G71" i="2"/>
  <c r="O70" i="2"/>
  <c r="G70" i="2"/>
  <c r="O69" i="2"/>
  <c r="G69" i="2"/>
  <c r="O68" i="2"/>
  <c r="G68" i="2"/>
  <c r="O67" i="2"/>
  <c r="I67" i="2"/>
  <c r="I68" i="2"/>
  <c r="I69" i="2"/>
  <c r="I70" i="2"/>
  <c r="I71" i="2"/>
  <c r="I72" i="2"/>
  <c r="I73" i="2"/>
  <c r="G67" i="2"/>
  <c r="O66" i="2"/>
  <c r="I66" i="2"/>
  <c r="G66" i="2"/>
  <c r="O65" i="2"/>
  <c r="I65" i="2"/>
  <c r="G65" i="2"/>
  <c r="B65" i="2"/>
  <c r="B66" i="2"/>
  <c r="B67" i="2"/>
  <c r="B68" i="2"/>
  <c r="B69" i="2"/>
  <c r="B70" i="2"/>
  <c r="B71" i="2"/>
  <c r="B72" i="2"/>
  <c r="B73" i="2"/>
  <c r="O64" i="2"/>
  <c r="G64" i="2"/>
  <c r="N57" i="2"/>
  <c r="O57" i="2"/>
  <c r="M57" i="2"/>
  <c r="M113" i="2"/>
  <c r="M112" i="2"/>
  <c r="G57" i="2"/>
  <c r="F57" i="2"/>
  <c r="F113" i="2"/>
  <c r="E57" i="2"/>
  <c r="O56" i="2"/>
  <c r="G56" i="2"/>
  <c r="O55" i="2"/>
  <c r="G55" i="2"/>
  <c r="O54" i="2"/>
  <c r="G54" i="2"/>
  <c r="O53" i="2"/>
  <c r="G53" i="2"/>
  <c r="O52" i="2"/>
  <c r="G52" i="2"/>
  <c r="O51" i="2"/>
  <c r="G51" i="2"/>
  <c r="O50" i="2"/>
  <c r="G50" i="2"/>
  <c r="O49" i="2"/>
  <c r="G49" i="2"/>
  <c r="N42" i="2"/>
  <c r="M42" i="2"/>
  <c r="F42" i="2"/>
  <c r="E42" i="2"/>
  <c r="G41" i="2"/>
  <c r="F40" i="2"/>
  <c r="G40" i="2"/>
  <c r="E40" i="2"/>
  <c r="O39" i="2"/>
  <c r="G39" i="2"/>
  <c r="O38" i="2"/>
  <c r="G38" i="2"/>
  <c r="O37" i="2"/>
  <c r="G37" i="2"/>
  <c r="O36" i="2"/>
  <c r="G36" i="2"/>
  <c r="O35" i="2"/>
  <c r="G35" i="2"/>
  <c r="O34" i="2"/>
  <c r="G34" i="2"/>
  <c r="O33" i="2"/>
  <c r="G33" i="2"/>
  <c r="O32" i="2"/>
  <c r="I32" i="2"/>
  <c r="I33" i="2"/>
  <c r="I34" i="2"/>
  <c r="I35" i="2"/>
  <c r="I36" i="2"/>
  <c r="I37" i="2"/>
  <c r="I38" i="2"/>
  <c r="I39" i="2"/>
  <c r="G32" i="2"/>
  <c r="O31" i="2"/>
  <c r="I31" i="2"/>
  <c r="G31" i="2"/>
  <c r="B31" i="2"/>
  <c r="B32" i="2"/>
  <c r="B33" i="2"/>
  <c r="B34" i="2"/>
  <c r="B35" i="2"/>
  <c r="B36" i="2"/>
  <c r="B37" i="2"/>
  <c r="B38" i="2"/>
  <c r="B39" i="2"/>
  <c r="O30" i="2"/>
  <c r="G30" i="2"/>
  <c r="W23" i="2"/>
  <c r="X23" i="2"/>
  <c r="V23" i="2"/>
  <c r="R23" i="2"/>
  <c r="Q23" i="2"/>
  <c r="S23" i="2"/>
  <c r="N23" i="2"/>
  <c r="O23" i="2"/>
  <c r="M23" i="2"/>
  <c r="K23" i="2"/>
  <c r="J23" i="2"/>
  <c r="I23" i="2"/>
  <c r="F23" i="2"/>
  <c r="G23" i="2"/>
  <c r="E23" i="2"/>
  <c r="M41" i="2"/>
  <c r="M40" i="2"/>
  <c r="X22" i="2"/>
  <c r="S22" i="2"/>
  <c r="O22" i="2"/>
  <c r="K22" i="2"/>
  <c r="G22" i="2"/>
  <c r="X21" i="2"/>
  <c r="S21" i="2"/>
  <c r="O21" i="2"/>
  <c r="K21" i="2"/>
  <c r="G21" i="2"/>
  <c r="X20" i="2"/>
  <c r="S20" i="2"/>
  <c r="O20" i="2"/>
  <c r="K20" i="2"/>
  <c r="G20" i="2"/>
  <c r="X19" i="2"/>
  <c r="S19" i="2"/>
  <c r="O19" i="2"/>
  <c r="K19" i="2"/>
  <c r="G19" i="2"/>
  <c r="X18" i="2"/>
  <c r="S18" i="2"/>
  <c r="O18" i="2"/>
  <c r="K18" i="2"/>
  <c r="G18" i="2"/>
  <c r="X17" i="2"/>
  <c r="S17" i="2"/>
  <c r="O17" i="2"/>
  <c r="K17" i="2"/>
  <c r="G17" i="2"/>
  <c r="X16" i="2"/>
  <c r="S16" i="2"/>
  <c r="O16" i="2"/>
  <c r="K16" i="2"/>
  <c r="G16" i="2"/>
  <c r="X15" i="2"/>
  <c r="S15" i="2"/>
  <c r="O15" i="2"/>
  <c r="K15" i="2"/>
  <c r="G15" i="2"/>
  <c r="X14" i="2"/>
  <c r="S14" i="2"/>
  <c r="O14" i="2"/>
  <c r="K14" i="2"/>
  <c r="G14" i="2"/>
  <c r="X13" i="2"/>
  <c r="S13" i="2"/>
  <c r="O13" i="2"/>
  <c r="K13" i="2"/>
  <c r="G13" i="2"/>
  <c r="X12" i="2"/>
  <c r="S12" i="2"/>
  <c r="O12" i="2"/>
  <c r="K12" i="2"/>
  <c r="G12" i="2"/>
  <c r="X11" i="2"/>
  <c r="S11" i="2"/>
  <c r="O11" i="2"/>
  <c r="K11" i="2"/>
  <c r="G11" i="2"/>
  <c r="G74" i="2"/>
  <c r="F112" i="2"/>
  <c r="G112" i="2"/>
  <c r="G113" i="2"/>
  <c r="G93" i="2"/>
  <c r="N41" i="2"/>
  <c r="F141" i="2"/>
  <c r="N112" i="2"/>
  <c r="O112" i="2"/>
  <c r="N141" i="2"/>
  <c r="N140" i="2"/>
  <c r="O140" i="2"/>
  <c r="O141" i="2"/>
  <c r="F140" i="2"/>
  <c r="G140" i="2"/>
  <c r="G141" i="2"/>
  <c r="N40" i="2"/>
  <c r="O40" i="2"/>
  <c r="O41" i="2"/>
  <c r="O73" i="3"/>
  <c r="N160" i="3"/>
  <c r="N158" i="3"/>
  <c r="M160" i="3"/>
  <c r="M158" i="3"/>
  <c r="F160" i="3"/>
  <c r="F158" i="3"/>
  <c r="E160" i="3"/>
  <c r="E158" i="3"/>
  <c r="I149" i="3"/>
  <c r="I150" i="3"/>
  <c r="I151" i="3"/>
  <c r="I152" i="3"/>
  <c r="I153" i="3"/>
  <c r="I154" i="3"/>
  <c r="I155" i="3"/>
  <c r="I156" i="3"/>
  <c r="I157" i="3"/>
  <c r="B149" i="3"/>
  <c r="B150" i="3"/>
  <c r="B151" i="3"/>
  <c r="B152" i="3"/>
  <c r="B153" i="3"/>
  <c r="B154" i="3"/>
  <c r="B155" i="3"/>
  <c r="B156" i="3"/>
  <c r="B157" i="3"/>
  <c r="G148" i="3"/>
  <c r="N142" i="3"/>
  <c r="N140" i="3"/>
  <c r="M142" i="3"/>
  <c r="M140" i="3"/>
  <c r="F142" i="3"/>
  <c r="F140" i="3"/>
  <c r="E142" i="3"/>
  <c r="E140" i="3"/>
  <c r="N114" i="3"/>
  <c r="M114" i="3"/>
  <c r="F114" i="3"/>
  <c r="E114" i="3"/>
  <c r="O111" i="3"/>
  <c r="O110" i="3"/>
  <c r="G110" i="3"/>
  <c r="O109" i="3"/>
  <c r="G109" i="3"/>
  <c r="O108" i="3"/>
  <c r="O107" i="3"/>
  <c r="G107" i="3"/>
  <c r="O106" i="3"/>
  <c r="G106" i="3"/>
  <c r="O105" i="3"/>
  <c r="O104" i="3"/>
  <c r="G104" i="3"/>
  <c r="O103" i="3"/>
  <c r="I103" i="3"/>
  <c r="I104" i="3"/>
  <c r="I105" i="3"/>
  <c r="I106" i="3"/>
  <c r="I107" i="3"/>
  <c r="I108" i="3"/>
  <c r="I109" i="3"/>
  <c r="I110" i="3"/>
  <c r="I111" i="3"/>
  <c r="B103" i="3"/>
  <c r="B104" i="3"/>
  <c r="B105" i="3"/>
  <c r="B106" i="3"/>
  <c r="B107" i="3"/>
  <c r="B108" i="3"/>
  <c r="B109" i="3"/>
  <c r="B110" i="3"/>
  <c r="B111" i="3"/>
  <c r="O102" i="3"/>
  <c r="G102" i="3"/>
  <c r="N95" i="3"/>
  <c r="N93" i="3"/>
  <c r="M95" i="3"/>
  <c r="M93" i="3"/>
  <c r="F95" i="3"/>
  <c r="F93" i="3"/>
  <c r="E95" i="3"/>
  <c r="E93" i="3"/>
  <c r="O94" i="3"/>
  <c r="O92" i="3"/>
  <c r="O91" i="3"/>
  <c r="O90" i="3"/>
  <c r="O89" i="3"/>
  <c r="O88" i="3"/>
  <c r="O87" i="3"/>
  <c r="O86" i="3"/>
  <c r="O85" i="3"/>
  <c r="I85" i="3"/>
  <c r="I86" i="3"/>
  <c r="I87" i="3"/>
  <c r="I88" i="3"/>
  <c r="I89" i="3"/>
  <c r="I90" i="3"/>
  <c r="I91" i="3"/>
  <c r="I92" i="3"/>
  <c r="B85" i="3"/>
  <c r="B86" i="3"/>
  <c r="B87" i="3"/>
  <c r="B88" i="3"/>
  <c r="B89" i="3"/>
  <c r="B90" i="3"/>
  <c r="B91" i="3"/>
  <c r="B92" i="3"/>
  <c r="O84" i="3"/>
  <c r="I84" i="3"/>
  <c r="B84" i="3"/>
  <c r="O83" i="3"/>
  <c r="G83" i="3"/>
  <c r="F77" i="3"/>
  <c r="F74" i="3"/>
  <c r="E77" i="3"/>
  <c r="E74" i="3"/>
  <c r="N76" i="3"/>
  <c r="N74" i="3"/>
  <c r="M76" i="3"/>
  <c r="M74" i="3"/>
  <c r="O75" i="3"/>
  <c r="O72" i="3"/>
  <c r="O71" i="3"/>
  <c r="O70" i="3"/>
  <c r="O69" i="3"/>
  <c r="O68" i="3"/>
  <c r="O67" i="3"/>
  <c r="O66" i="3"/>
  <c r="I66" i="3"/>
  <c r="I67" i="3"/>
  <c r="I68" i="3"/>
  <c r="I69" i="3"/>
  <c r="I70" i="3"/>
  <c r="I71" i="3"/>
  <c r="I72" i="3"/>
  <c r="I73" i="3"/>
  <c r="O65" i="3"/>
  <c r="I65" i="3"/>
  <c r="B65" i="3"/>
  <c r="B66" i="3"/>
  <c r="B67" i="3"/>
  <c r="B68" i="3"/>
  <c r="B69" i="3"/>
  <c r="B70" i="3"/>
  <c r="B71" i="3"/>
  <c r="B72" i="3"/>
  <c r="B73" i="3"/>
  <c r="O64" i="3"/>
  <c r="G64" i="3"/>
  <c r="N57" i="3"/>
  <c r="N113" i="3"/>
  <c r="M57" i="3"/>
  <c r="F57" i="3"/>
  <c r="F113" i="3"/>
  <c r="E57" i="3"/>
  <c r="E113" i="3"/>
  <c r="O56" i="3"/>
  <c r="O55" i="3"/>
  <c r="O54" i="3"/>
  <c r="O53" i="3"/>
  <c r="O52" i="3"/>
  <c r="O51" i="3"/>
  <c r="O50" i="3"/>
  <c r="O49" i="3"/>
  <c r="G49" i="3"/>
  <c r="N42" i="3"/>
  <c r="M42" i="3"/>
  <c r="F42" i="3"/>
  <c r="F40" i="3"/>
  <c r="E42" i="3"/>
  <c r="E40" i="3"/>
  <c r="O39" i="3"/>
  <c r="O38" i="3"/>
  <c r="O37" i="3"/>
  <c r="O36" i="3"/>
  <c r="O35" i="3"/>
  <c r="O34" i="3"/>
  <c r="O33" i="3"/>
  <c r="O32" i="3"/>
  <c r="O31" i="3"/>
  <c r="I31" i="3"/>
  <c r="I32" i="3"/>
  <c r="I33" i="3"/>
  <c r="I34" i="3"/>
  <c r="I35" i="3"/>
  <c r="I36" i="3"/>
  <c r="I37" i="3"/>
  <c r="I38" i="3"/>
  <c r="I39" i="3"/>
  <c r="B31" i="3"/>
  <c r="B32" i="3"/>
  <c r="B33" i="3"/>
  <c r="B34" i="3"/>
  <c r="B35" i="3"/>
  <c r="B36" i="3"/>
  <c r="B37" i="3"/>
  <c r="B38" i="3"/>
  <c r="B39" i="3"/>
  <c r="O30" i="3"/>
  <c r="G30" i="3"/>
  <c r="W23" i="3"/>
  <c r="V23" i="3"/>
  <c r="R23" i="3"/>
  <c r="Q23" i="3"/>
  <c r="N23" i="3"/>
  <c r="M23" i="3"/>
  <c r="J23" i="3"/>
  <c r="I23" i="3"/>
  <c r="F23" i="3"/>
  <c r="E23" i="3"/>
  <c r="M41" i="3"/>
  <c r="K11" i="3"/>
  <c r="G11" i="3"/>
  <c r="K23" i="3"/>
  <c r="O93" i="3"/>
  <c r="S23" i="3"/>
  <c r="E112" i="3"/>
  <c r="O57" i="3"/>
  <c r="M40" i="3"/>
  <c r="X23" i="3"/>
  <c r="O23" i="3"/>
  <c r="G23" i="3"/>
  <c r="N112" i="3"/>
  <c r="F112" i="3"/>
  <c r="G113" i="3"/>
  <c r="O74" i="3"/>
  <c r="M113" i="3"/>
  <c r="M112" i="3"/>
  <c r="N41" i="3"/>
  <c r="G112" i="3"/>
  <c r="O113" i="3"/>
  <c r="O41" i="3"/>
  <c r="N40" i="3"/>
  <c r="O40" i="3"/>
  <c r="O112" i="3"/>
</calcChain>
</file>

<file path=xl/sharedStrings.xml><?xml version="1.0" encoding="utf-8"?>
<sst xmlns="http://schemas.openxmlformats.org/spreadsheetml/2006/main" count="530" uniqueCount="120">
  <si>
    <t>CHEVROLET</t>
  </si>
  <si>
    <t>RENAULT</t>
  </si>
  <si>
    <t>KIA</t>
  </si>
  <si>
    <t>FORD</t>
  </si>
  <si>
    <t>MAZDA</t>
  </si>
  <si>
    <t>NISSAN</t>
  </si>
  <si>
    <t>TOYOTA</t>
  </si>
  <si>
    <t>VOLKSWAGEN</t>
  </si>
  <si>
    <t>SUZUKI</t>
  </si>
  <si>
    <t>OTRAS</t>
  </si>
  <si>
    <t>MOTOS</t>
  </si>
  <si>
    <t>MERCEDES BENZ</t>
  </si>
  <si>
    <t>MARCA</t>
  </si>
  <si>
    <t>Automovil</t>
  </si>
  <si>
    <t>Utilitario</t>
  </si>
  <si>
    <t>Comercial Carga &lt;10,5T</t>
  </si>
  <si>
    <t>Pick Up</t>
  </si>
  <si>
    <t>Taxi</t>
  </si>
  <si>
    <t>Comercial Pasajeros</t>
  </si>
  <si>
    <t>Van</t>
  </si>
  <si>
    <t>Comercial Carga &gt;10,5T</t>
  </si>
  <si>
    <t>ENERO</t>
  </si>
  <si>
    <t>HYUNDAI</t>
  </si>
  <si>
    <t>BMW</t>
  </si>
  <si>
    <t>VOLVO</t>
  </si>
  <si>
    <t>AUDI</t>
  </si>
  <si>
    <t>LAND ROVER</t>
  </si>
  <si>
    <t>MINI</t>
  </si>
  <si>
    <t>JAGUAR</t>
  </si>
  <si>
    <t>PORSCHE</t>
  </si>
  <si>
    <t>VEHICULOS HIBRIDOS Y ELECTRICOS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</si>
  <si>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</si>
  <si>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</si>
  <si>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</si>
  <si>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</si>
  <si>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</si>
  <si>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</si>
  <si>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</si>
  <si>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</si>
  <si>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</si>
  <si>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</si>
  <si>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</si>
  <si>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</si>
  <si>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MARCAS PREMIUM ACUMULADO</t>
  </si>
  <si>
    <t>DS</t>
  </si>
  <si>
    <t>Fuente: RUNT. Calculos ANDEMOS.</t>
  </si>
  <si>
    <t>VAR %</t>
  </si>
  <si>
    <t>TOTAL</t>
  </si>
  <si>
    <t>VEHICULOS</t>
  </si>
  <si>
    <t>MES</t>
  </si>
  <si>
    <t>VEHICULOS MES</t>
  </si>
  <si>
    <t>VEHICULOS ACUMULADO</t>
  </si>
  <si>
    <t>MARCAS PREMIUM</t>
  </si>
  <si>
    <t>SEGMENTOS</t>
  </si>
  <si>
    <t>SEGMENTO MES</t>
  </si>
  <si>
    <t>SEGMENTO ACUMULADO</t>
  </si>
  <si>
    <t>INFORME GENERAL DE CIFRAS</t>
  </si>
  <si>
    <t>REGISTRO INICIAL DE VEHICULOS Y MOTOCICLETAS</t>
  </si>
  <si>
    <t>Top10</t>
  </si>
  <si>
    <t>MARCAS PREMIUM MES</t>
  </si>
  <si>
    <t>CIUDADES</t>
  </si>
  <si>
    <t>BOGOTA</t>
  </si>
  <si>
    <t>CALI</t>
  </si>
  <si>
    <t>MEDELLIN</t>
  </si>
  <si>
    <t>ENVIGADO</t>
  </si>
  <si>
    <t>BARRANQUILLA</t>
  </si>
  <si>
    <t>FUNZA</t>
  </si>
  <si>
    <t>SABANETA</t>
  </si>
  <si>
    <t>PEREIRA</t>
  </si>
  <si>
    <t>MANIZALES</t>
  </si>
  <si>
    <t>GIRON</t>
  </si>
  <si>
    <t>MOTOS MES</t>
  </si>
  <si>
    <t>BAJAJ</t>
  </si>
  <si>
    <t>YAMAHA</t>
  </si>
  <si>
    <t>HONDA</t>
  </si>
  <si>
    <t>AKT</t>
  </si>
  <si>
    <t>KYMCO</t>
  </si>
  <si>
    <t>VICTORY</t>
  </si>
  <si>
    <t>HERO</t>
  </si>
  <si>
    <t>TVS</t>
  </si>
  <si>
    <t>KTM</t>
  </si>
  <si>
    <t>MOTOS ACUMULADO</t>
  </si>
  <si>
    <t>CIUDADES MES</t>
  </si>
  <si>
    <t>CIUDADES ACUMULADO</t>
  </si>
  <si>
    <t>TECNOLOGIA</t>
  </si>
  <si>
    <t>HEV</t>
  </si>
  <si>
    <t>PHEV</t>
  </si>
  <si>
    <t>BEV</t>
  </si>
  <si>
    <t>Fuente: RUNT. Calculos ANDEMOS.Solo incluye Automoviles y Utilitarios</t>
  </si>
  <si>
    <t xml:space="preserve">MOTOS ELECTRICAS </t>
  </si>
  <si>
    <t>MOTOS EV MES</t>
  </si>
  <si>
    <t>MOTOS EV ACUMULADO</t>
  </si>
  <si>
    <t>STARKER</t>
  </si>
  <si>
    <t>AIMA</t>
  </si>
  <si>
    <t>NIU</t>
  </si>
  <si>
    <t>BIN</t>
  </si>
  <si>
    <t>BENLG</t>
  </si>
  <si>
    <t>QSMOTOR</t>
  </si>
  <si>
    <t>BYD</t>
  </si>
  <si>
    <t>ZP</t>
  </si>
  <si>
    <t>STARK</t>
  </si>
  <si>
    <t>CIRCULA VERDE</t>
  </si>
  <si>
    <t>LEXUS</t>
  </si>
  <si>
    <t>CHIA</t>
  </si>
  <si>
    <t>*NO SE AGRUPA POR AREAS METROPOLITANAS, POR EJEMPLO EN EL CASO DE MEDELLIN, ENVIGADO VA POR APARTE</t>
  </si>
  <si>
    <t>SIN MARCA</t>
  </si>
  <si>
    <t>KINGBON JINPENG</t>
  </si>
  <si>
    <t>ORANSH</t>
  </si>
  <si>
    <t>SUBARU</t>
  </si>
  <si>
    <t>SONGI</t>
  </si>
  <si>
    <t>SUP</t>
  </si>
  <si>
    <t>SUNRA</t>
  </si>
  <si>
    <t>CERONTE</t>
  </si>
  <si>
    <t>BENELLI</t>
  </si>
  <si>
    <t>ELEKTROMOTORES</t>
  </si>
  <si>
    <t>HUAIHAI</t>
  </si>
  <si>
    <t>VILLA DEL ROSARIO</t>
  </si>
  <si>
    <t>ZHIDOU</t>
  </si>
  <si>
    <t>SUPER SOCO</t>
  </si>
  <si>
    <t>ZHONGXING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</si>
</sst>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2060"/>
      <name val="Century Gothic"/>
      <family val="2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indexed="64"/>
      </bottom>
      <diagonal/>
    </border>
    <border>
      <left/>
      <right/>
      <top style="medium">
        <color theme="8" tint="-0.249977111117893"/>
      </top>
      <bottom style="medium">
        <color indexed="64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indexed="64"/>
      </bottom>
      <diagonal/>
    </border>
    <border>
      <left/>
      <right/>
      <top style="medium">
        <color theme="8" tint="-0.249977111117893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indexed="64"/>
      </right>
      <top style="medium">
        <color theme="8" tint="-0.249977111117893"/>
      </top>
      <bottom/>
      <diagonal/>
    </border>
    <border>
      <left style="medium">
        <color indexed="64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5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1" fillId="2" borderId="12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center" vertical="center"/>
    </xf>
    <xf numFmtId="0" fontId="12" fillId="2" borderId="0" xfId="0" applyFont="1" applyFill="1"/>
    <xf numFmtId="41" fontId="8" fillId="2" borderId="4" xfId="1" applyFont="1" applyFill="1" applyBorder="1"/>
    <xf numFmtId="41" fontId="8" fillId="2" borderId="0" xfId="1" applyFont="1" applyFill="1" applyBorder="1"/>
    <xf numFmtId="41" fontId="8" fillId="4" borderId="4" xfId="1" applyFont="1" applyFill="1" applyBorder="1"/>
    <xf numFmtId="41" fontId="8" fillId="4" borderId="0" xfId="1" applyFont="1" applyFill="1" applyBorder="1"/>
    <xf numFmtId="41" fontId="8" fillId="3" borderId="12" xfId="1" applyFont="1" applyFill="1" applyBorder="1"/>
    <xf numFmtId="41" fontId="8" fillId="3" borderId="13" xfId="1" applyFont="1" applyFill="1" applyBorder="1"/>
    <xf numFmtId="0" fontId="8" fillId="2" borderId="12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41" fontId="8" fillId="4" borderId="12" xfId="1" applyFont="1" applyFill="1" applyBorder="1"/>
    <xf numFmtId="41" fontId="8" fillId="4" borderId="13" xfId="1" applyFont="1" applyFill="1" applyBorder="1"/>
    <xf numFmtId="164" fontId="13" fillId="0" borderId="14" xfId="2" applyNumberFormat="1" applyFont="1" applyBorder="1"/>
    <xf numFmtId="41" fontId="8" fillId="2" borderId="2" xfId="1" applyFont="1" applyFill="1" applyBorder="1"/>
    <xf numFmtId="41" fontId="8" fillId="2" borderId="11" xfId="1" applyFont="1" applyFill="1" applyBorder="1"/>
    <xf numFmtId="164" fontId="13" fillId="0" borderId="3" xfId="2" applyNumberFormat="1" applyFont="1" applyBorder="1"/>
    <xf numFmtId="164" fontId="13" fillId="0" borderId="5" xfId="2" applyNumberFormat="1" applyFont="1" applyBorder="1"/>
    <xf numFmtId="164" fontId="13" fillId="0" borderId="7" xfId="2" applyNumberFormat="1" applyFont="1" applyBorder="1"/>
    <xf numFmtId="41" fontId="0" fillId="2" borderId="0" xfId="0" applyNumberFormat="1" applyFill="1"/>
    <xf numFmtId="0" fontId="8" fillId="2" borderId="0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/>
    </xf>
    <xf numFmtId="41" fontId="2" fillId="2" borderId="0" xfId="0" applyNumberFormat="1" applyFont="1" applyFill="1"/>
    <xf numFmtId="0" fontId="2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0" fillId="2" borderId="0" xfId="0" applyFill="1" applyAlignment="1"/>
    <xf numFmtId="0" fontId="8" fillId="2" borderId="19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164" fontId="0" fillId="2" borderId="0" xfId="2" applyNumberFormat="1" applyFont="1" applyFill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17" fillId="2" borderId="0" xfId="3" applyFont="1" applyFill="1"/>
    <xf numFmtId="0" fontId="8" fillId="2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0" fillId="5" borderId="0" xfId="0" applyFill="1"/>
    <xf numFmtId="164" fontId="4" fillId="2" borderId="0" xfId="2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164" fontId="4" fillId="2" borderId="0" xfId="2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2" borderId="2" xfId="0" applyFont="1" applyFill="1" applyBorder="1"/>
    <xf numFmtId="0" fontId="8" fillId="2" borderId="3" xfId="0" applyFont="1" applyFill="1" applyBorder="1"/>
    <xf numFmtId="0" fontId="8" fillId="4" borderId="4" xfId="0" applyFont="1" applyFill="1" applyBorder="1"/>
    <xf numFmtId="0" fontId="8" fillId="4" borderId="5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1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6" xfId="0" applyFont="1" applyFill="1" applyBorder="1"/>
    <xf numFmtId="0" fontId="8" fillId="2" borderId="7" xfId="0" applyFont="1" applyFill="1" applyBorder="1"/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4">
    <cellStyle name="Hipervínculo" xfId="3" builtinId="8"/>
    <cellStyle name="Millares [0]" xfId="1" builtinId="6"/>
    <cellStyle name="Normal" xfId="0" builtinId="0"/>
    <cellStyle name="Porcentaje" xfId="2" builtinId="5"/>
  </cellStyles>
  <dxfs count="5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45"/>
      <tableStyleElement type="headerRow" dxfId="544"/>
    </tableStyle>
  </tableStyles>
  <colors>
    <mruColors>
      <color rgb="FF0033CC"/>
      <color rgb="FF92B4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hyperlink" Target="https://www.andemos.org/index.php/cifras-y-estadisticas-version-2/" TargetMode="External"/><Relationship Id="rId4" Type="http://schemas.openxmlformats.org/officeDocument/2006/relationships/hyperlink" Target="#'2020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0'!A1"/><Relationship Id="rId2" Type="http://schemas.openxmlformats.org/officeDocument/2006/relationships/hyperlink" Target="#'2021'!A1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10647</xdr:colOff>
      <xdr:row>4</xdr:row>
      <xdr:rowOff>114181</xdr:rowOff>
    </xdr:from>
    <xdr:to>
      <xdr:col>3</xdr:col>
      <xdr:colOff>126307</xdr:colOff>
      <xdr:row>6</xdr:row>
      <xdr:rowOff>124326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3072" y="1219081"/>
          <a:ext cx="2925535" cy="391145"/>
        </a:xfrm>
        <a:prstGeom prst="roundRect">
          <a:avLst/>
        </a:prstGeom>
        <a:solidFill>
          <a:srgbClr val="00206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2000" b="1" baseline="0">
              <a:latin typeface="Century Gothic" panose="020B0502020202020204" pitchFamily="34" charset="0"/>
            </a:rPr>
            <a:t>MAYO 2021</a:t>
          </a:r>
          <a:endParaRPr lang="es-CO" sz="2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8283</xdr:colOff>
      <xdr:row>58</xdr:row>
      <xdr:rowOff>173935</xdr:rowOff>
    </xdr:from>
    <xdr:to>
      <xdr:col>2</xdr:col>
      <xdr:colOff>1151283</xdr:colOff>
      <xdr:row>60</xdr:row>
      <xdr:rowOff>16566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0708" y="12537385"/>
          <a:ext cx="1666875" cy="242681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Marcas Premium</a:t>
          </a:r>
        </a:p>
      </xdr:txBody>
    </xdr:sp>
    <xdr:clientData/>
  </xdr:twoCellAnchor>
  <xdr:twoCellAnchor>
    <xdr:from>
      <xdr:col>0</xdr:col>
      <xdr:colOff>347869</xdr:colOff>
      <xdr:row>43</xdr:row>
      <xdr:rowOff>182217</xdr:rowOff>
    </xdr:from>
    <xdr:to>
      <xdr:col>3</xdr:col>
      <xdr:colOff>33130</xdr:colOff>
      <xdr:row>45</xdr:row>
      <xdr:rowOff>24848</xdr:rowOff>
    </xdr:to>
    <xdr:sp macro="" textlink="">
      <xdr:nvSpPr>
        <xdr:cNvPr id="4" name="Rectángulo redondead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7869" y="9497667"/>
          <a:ext cx="2847561" cy="242681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Segmentos Vehiculos</a:t>
          </a:r>
        </a:p>
      </xdr:txBody>
    </xdr:sp>
    <xdr:clientData/>
  </xdr:twoCellAnchor>
  <xdr:twoCellAnchor>
    <xdr:from>
      <xdr:col>1</xdr:col>
      <xdr:colOff>1</xdr:colOff>
      <xdr:row>25</xdr:row>
      <xdr:rowOff>0</xdr:rowOff>
    </xdr:from>
    <xdr:to>
      <xdr:col>2</xdr:col>
      <xdr:colOff>1457740</xdr:colOff>
      <xdr:row>26</xdr:row>
      <xdr:rowOff>49696</xdr:rowOff>
    </xdr:to>
    <xdr:sp macro="" textlink="">
      <xdr:nvSpPr>
        <xdr:cNvPr id="5" name="Rectángulo redondead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2426" y="5695950"/>
          <a:ext cx="1981614" cy="240196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MARCAS VEHICULOS</a:t>
          </a:r>
        </a:p>
      </xdr:txBody>
    </xdr:sp>
    <xdr:clientData/>
  </xdr:twoCellAnchor>
  <xdr:twoCellAnchor>
    <xdr:from>
      <xdr:col>0</xdr:col>
      <xdr:colOff>325458</xdr:colOff>
      <xdr:row>96</xdr:row>
      <xdr:rowOff>154446</xdr:rowOff>
    </xdr:from>
    <xdr:to>
      <xdr:col>2</xdr:col>
      <xdr:colOff>2090140</xdr:colOff>
      <xdr:row>98</xdr:row>
      <xdr:rowOff>30208</xdr:rowOff>
    </xdr:to>
    <xdr:sp macro="" textlink="">
      <xdr:nvSpPr>
        <xdr:cNvPr id="6" name="Rectángulo redonde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25458" y="20336240"/>
          <a:ext cx="2638741" cy="267968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Ciudades Vehículos</a:t>
          </a:r>
        </a:p>
      </xdr:txBody>
    </xdr:sp>
    <xdr:clientData/>
  </xdr:twoCellAnchor>
  <xdr:twoCellAnchor>
    <xdr:from>
      <xdr:col>0</xdr:col>
      <xdr:colOff>339586</xdr:colOff>
      <xdr:row>115</xdr:row>
      <xdr:rowOff>140803</xdr:rowOff>
    </xdr:from>
    <xdr:to>
      <xdr:col>6</xdr:col>
      <xdr:colOff>56029</xdr:colOff>
      <xdr:row>117</xdr:row>
      <xdr:rowOff>33616</xdr:rowOff>
    </xdr:to>
    <xdr:sp macro="" textlink="">
      <xdr:nvSpPr>
        <xdr:cNvPr id="7" name="Rectángulo redonde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39586" y="23972353"/>
          <a:ext cx="4450368" cy="273813"/>
        </a:xfrm>
        <a:prstGeom prst="roundRect">
          <a:avLst/>
        </a:prstGeom>
        <a:solidFill>
          <a:schemeClr val="accent6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Vehículos Hibridos y Eléctricos - HEV, PHEV y BEV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2</xdr:col>
      <xdr:colOff>256761</xdr:colOff>
      <xdr:row>79</xdr:row>
      <xdr:rowOff>66262</xdr:rowOff>
    </xdr:to>
    <xdr:sp macro="" textlink="">
      <xdr:nvSpPr>
        <xdr:cNvPr id="8" name="Rectángulo redondead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52425" y="16392525"/>
          <a:ext cx="780636" cy="256762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Motos</a:t>
          </a:r>
        </a:p>
      </xdr:txBody>
    </xdr:sp>
    <xdr:clientData/>
  </xdr:twoCellAnchor>
  <xdr:twoCellAnchor editAs="oneCell">
    <xdr:from>
      <xdr:col>6</xdr:col>
      <xdr:colOff>500300</xdr:colOff>
      <xdr:row>163</xdr:row>
      <xdr:rowOff>140764</xdr:rowOff>
    </xdr:from>
    <xdr:to>
      <xdr:col>6</xdr:col>
      <xdr:colOff>500300</xdr:colOff>
      <xdr:row>171</xdr:row>
      <xdr:rowOff>64939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618"/>
        <a:stretch/>
      </xdr:blipFill>
      <xdr:spPr>
        <a:xfrm>
          <a:off x="5234225" y="33563989"/>
          <a:ext cx="6973707" cy="144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143</xdr:row>
      <xdr:rowOff>0</xdr:rowOff>
    </xdr:from>
    <xdr:to>
      <xdr:col>2</xdr:col>
      <xdr:colOff>1151282</xdr:colOff>
      <xdr:row>144</xdr:row>
      <xdr:rowOff>49696</xdr:rowOff>
    </xdr:to>
    <xdr:sp macro="" textlink="">
      <xdr:nvSpPr>
        <xdr:cNvPr id="10" name="Rectángulo redonde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52425" y="29441775"/>
          <a:ext cx="1675157" cy="240196"/>
        </a:xfrm>
        <a:prstGeom prst="roundRect">
          <a:avLst/>
        </a:prstGeom>
        <a:solidFill>
          <a:schemeClr val="accent6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Motos Eléctricas</a:t>
          </a:r>
        </a:p>
      </xdr:txBody>
    </xdr:sp>
    <xdr:clientData/>
  </xdr:twoCellAnchor>
  <xdr:twoCellAnchor editAs="oneCell">
    <xdr:from>
      <xdr:col>14</xdr:col>
      <xdr:colOff>557893</xdr:colOff>
      <xdr:row>1</xdr:row>
      <xdr:rowOff>136071</xdr:rowOff>
    </xdr:from>
    <xdr:to>
      <xdr:col>14</xdr:col>
      <xdr:colOff>557893</xdr:colOff>
      <xdr:row>7</xdr:row>
      <xdr:rowOff>179614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7318" y="326571"/>
          <a:ext cx="5356939" cy="1186543"/>
        </a:xfrm>
        <a:prstGeom prst="rect">
          <a:avLst/>
        </a:prstGeom>
      </xdr:spPr>
    </xdr:pic>
    <xdr:clientData/>
  </xdr:twoCellAnchor>
  <xdr:twoCellAnchor editAs="oneCell">
    <xdr:from>
      <xdr:col>14</xdr:col>
      <xdr:colOff>582707</xdr:colOff>
      <xdr:row>0</xdr:row>
      <xdr:rowOff>67236</xdr:rowOff>
    </xdr:from>
    <xdr:to>
      <xdr:col>23</xdr:col>
      <xdr:colOff>643219</xdr:colOff>
      <xdr:row>7</xdr:row>
      <xdr:rowOff>100854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1" y="67236"/>
          <a:ext cx="5181600" cy="1714500"/>
        </a:xfrm>
        <a:prstGeom prst="rect">
          <a:avLst/>
        </a:prstGeom>
      </xdr:spPr>
    </xdr:pic>
    <xdr:clientData/>
  </xdr:twoCellAnchor>
  <xdr:twoCellAnchor editAs="oneCell">
    <xdr:from>
      <xdr:col>5</xdr:col>
      <xdr:colOff>392206</xdr:colOff>
      <xdr:row>161</xdr:row>
      <xdr:rowOff>44823</xdr:rowOff>
    </xdr:from>
    <xdr:to>
      <xdr:col>15</xdr:col>
      <xdr:colOff>100765</xdr:colOff>
      <xdr:row>173</xdr:row>
      <xdr:rowOff>168088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5118" y="33371117"/>
          <a:ext cx="7281334" cy="2409265"/>
        </a:xfrm>
        <a:prstGeom prst="rect">
          <a:avLst/>
        </a:prstGeom>
      </xdr:spPr>
    </xdr:pic>
    <xdr:clientData/>
  </xdr:twoCellAnchor>
  <xdr:twoCellAnchor>
    <xdr:from>
      <xdr:col>12</xdr:col>
      <xdr:colOff>67235</xdr:colOff>
      <xdr:row>1</xdr:row>
      <xdr:rowOff>134470</xdr:rowOff>
    </xdr:from>
    <xdr:to>
      <xdr:col>14</xdr:col>
      <xdr:colOff>414617</xdr:colOff>
      <xdr:row>3</xdr:row>
      <xdr:rowOff>22411</xdr:rowOff>
    </xdr:to>
    <xdr:sp macro="" textlink="">
      <xdr:nvSpPr>
        <xdr:cNvPr id="14" name="Rectángulo redondeado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774206" y="324970"/>
          <a:ext cx="2297205" cy="481853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/>
            <a:t>Ver año 2020 aquí</a:t>
          </a:r>
        </a:p>
      </xdr:txBody>
    </xdr:sp>
    <xdr:clientData/>
  </xdr:twoCellAnchor>
  <xdr:twoCellAnchor>
    <xdr:from>
      <xdr:col>8</xdr:col>
      <xdr:colOff>56029</xdr:colOff>
      <xdr:row>4</xdr:row>
      <xdr:rowOff>44824</xdr:rowOff>
    </xdr:from>
    <xdr:to>
      <xdr:col>14</xdr:col>
      <xdr:colOff>459441</xdr:colOff>
      <xdr:row>6</xdr:row>
      <xdr:rowOff>145677</xdr:rowOff>
    </xdr:to>
    <xdr:sp macro="" textlink="">
      <xdr:nvSpPr>
        <xdr:cNvPr id="16" name="Rectángulo redondeado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658970" y="1154206"/>
          <a:ext cx="5457265" cy="481853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/>
            <a:t>NUEVOS</a:t>
          </a:r>
          <a:r>
            <a:rPr lang="en-US" sz="2000" b="1" baseline="0"/>
            <a:t> INFORMES INTERACTIVOS CLICK AQUÍ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10647</xdr:colOff>
      <xdr:row>4</xdr:row>
      <xdr:rowOff>114181</xdr:rowOff>
    </xdr:from>
    <xdr:to>
      <xdr:col>3</xdr:col>
      <xdr:colOff>126307</xdr:colOff>
      <xdr:row>6</xdr:row>
      <xdr:rowOff>124326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6799" y="1141224"/>
          <a:ext cx="2178030" cy="391145"/>
        </a:xfrm>
        <a:prstGeom prst="roundRect">
          <a:avLst/>
        </a:prstGeom>
        <a:solidFill>
          <a:srgbClr val="00206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2000" b="1" baseline="0">
              <a:latin typeface="Century Gothic" panose="020B0502020202020204" pitchFamily="34" charset="0"/>
            </a:rPr>
            <a:t>DICIEMBRE 2019</a:t>
          </a:r>
          <a:endParaRPr lang="es-CO" sz="2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8283</xdr:colOff>
      <xdr:row>58</xdr:row>
      <xdr:rowOff>173935</xdr:rowOff>
    </xdr:from>
    <xdr:to>
      <xdr:col>2</xdr:col>
      <xdr:colOff>1151283</xdr:colOff>
      <xdr:row>60</xdr:row>
      <xdr:rowOff>16566</xdr:rowOff>
    </xdr:to>
    <xdr:sp macro="" textlink="">
      <xdr:nvSpPr>
        <xdr:cNvPr id="5" name="Rectángulo redondead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4435" y="11902109"/>
          <a:ext cx="1664805" cy="240196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Marcas Premium</a:t>
          </a:r>
        </a:p>
      </xdr:txBody>
    </xdr:sp>
    <xdr:clientData/>
  </xdr:twoCellAnchor>
  <xdr:twoCellAnchor>
    <xdr:from>
      <xdr:col>0</xdr:col>
      <xdr:colOff>347869</xdr:colOff>
      <xdr:row>43</xdr:row>
      <xdr:rowOff>182217</xdr:rowOff>
    </xdr:from>
    <xdr:to>
      <xdr:col>3</xdr:col>
      <xdr:colOff>33130</xdr:colOff>
      <xdr:row>45</xdr:row>
      <xdr:rowOff>24848</xdr:rowOff>
    </xdr:to>
    <xdr:sp macro="" textlink="">
      <xdr:nvSpPr>
        <xdr:cNvPr id="6" name="Rectángulo redondead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47869" y="9483587"/>
          <a:ext cx="2103783" cy="240196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Segmentos Vehiculos</a:t>
          </a:r>
        </a:p>
      </xdr:txBody>
    </xdr:sp>
    <xdr:clientData/>
  </xdr:twoCellAnchor>
  <xdr:twoCellAnchor>
    <xdr:from>
      <xdr:col>1</xdr:col>
      <xdr:colOff>1</xdr:colOff>
      <xdr:row>25</xdr:row>
      <xdr:rowOff>0</xdr:rowOff>
    </xdr:from>
    <xdr:to>
      <xdr:col>2</xdr:col>
      <xdr:colOff>1457740</xdr:colOff>
      <xdr:row>26</xdr:row>
      <xdr:rowOff>49696</xdr:rowOff>
    </xdr:to>
    <xdr:sp macro="" textlink="">
      <xdr:nvSpPr>
        <xdr:cNvPr id="7" name="Rectángulo redondead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6153" y="5715000"/>
          <a:ext cx="1979544" cy="240196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MARCAS VEHICULOS</a:t>
          </a:r>
        </a:p>
      </xdr:txBody>
    </xdr:sp>
    <xdr:clientData/>
  </xdr:twoCellAnchor>
  <xdr:twoCellAnchor>
    <xdr:from>
      <xdr:col>0</xdr:col>
      <xdr:colOff>347870</xdr:colOff>
      <xdr:row>96</xdr:row>
      <xdr:rowOff>165652</xdr:rowOff>
    </xdr:from>
    <xdr:to>
      <xdr:col>2</xdr:col>
      <xdr:colOff>554935</xdr:colOff>
      <xdr:row>98</xdr:row>
      <xdr:rowOff>41414</xdr:rowOff>
    </xdr:to>
    <xdr:sp macro="" textlink="">
      <xdr:nvSpPr>
        <xdr:cNvPr id="9" name="Rectángulo redondead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7870" y="20168152"/>
          <a:ext cx="1085022" cy="256762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Ciudades</a:t>
          </a:r>
        </a:p>
      </xdr:txBody>
    </xdr:sp>
    <xdr:clientData/>
  </xdr:twoCellAnchor>
  <xdr:twoCellAnchor>
    <xdr:from>
      <xdr:col>0</xdr:col>
      <xdr:colOff>339586</xdr:colOff>
      <xdr:row>115</xdr:row>
      <xdr:rowOff>140803</xdr:rowOff>
    </xdr:from>
    <xdr:to>
      <xdr:col>6</xdr:col>
      <xdr:colOff>56029</xdr:colOff>
      <xdr:row>117</xdr:row>
      <xdr:rowOff>33616</xdr:rowOff>
    </xdr:to>
    <xdr:sp macro="" textlink="">
      <xdr:nvSpPr>
        <xdr:cNvPr id="10" name="Rectángulo redondead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9586" y="24087774"/>
          <a:ext cx="4456531" cy="273813"/>
        </a:xfrm>
        <a:prstGeom prst="roundRect">
          <a:avLst/>
        </a:prstGeom>
        <a:solidFill>
          <a:schemeClr val="accent6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Vehículos Hibridos y Eléctricos - HEV, PHEV y BEV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2</xdr:col>
      <xdr:colOff>256761</xdr:colOff>
      <xdr:row>79</xdr:row>
      <xdr:rowOff>66262</xdr:rowOff>
    </xdr:to>
    <xdr:sp macro="" textlink="">
      <xdr:nvSpPr>
        <xdr:cNvPr id="12" name="Rectángulo redondead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56152" y="16217348"/>
          <a:ext cx="778566" cy="256762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Motos</a:t>
          </a:r>
        </a:p>
      </xdr:txBody>
    </xdr:sp>
    <xdr:clientData/>
  </xdr:twoCellAnchor>
  <xdr:twoCellAnchor editAs="oneCell">
    <xdr:from>
      <xdr:col>6</xdr:col>
      <xdr:colOff>500300</xdr:colOff>
      <xdr:row>163</xdr:row>
      <xdr:rowOff>140764</xdr:rowOff>
    </xdr:from>
    <xdr:to>
      <xdr:col>16</xdr:col>
      <xdr:colOff>616007</xdr:colOff>
      <xdr:row>171</xdr:row>
      <xdr:rowOff>64939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618"/>
        <a:stretch/>
      </xdr:blipFill>
      <xdr:spPr>
        <a:xfrm>
          <a:off x="5262800" y="33750407"/>
          <a:ext cx="7000921" cy="144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143</xdr:row>
      <xdr:rowOff>0</xdr:rowOff>
    </xdr:from>
    <xdr:to>
      <xdr:col>2</xdr:col>
      <xdr:colOff>1151282</xdr:colOff>
      <xdr:row>144</xdr:row>
      <xdr:rowOff>49696</xdr:rowOff>
    </xdr:to>
    <xdr:sp macro="" textlink="">
      <xdr:nvSpPr>
        <xdr:cNvPr id="14" name="Rectángulo redondead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52425" y="29365575"/>
          <a:ext cx="1675157" cy="240196"/>
        </a:xfrm>
        <a:prstGeom prst="roundRect">
          <a:avLst/>
        </a:prstGeom>
        <a:solidFill>
          <a:schemeClr val="accent6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400" b="1" baseline="0">
              <a:latin typeface="Century Gothic" panose="020B0502020202020204" pitchFamily="34" charset="0"/>
            </a:rPr>
            <a:t>Motos Eléctricas</a:t>
          </a:r>
        </a:p>
      </xdr:txBody>
    </xdr:sp>
    <xdr:clientData/>
  </xdr:twoCellAnchor>
  <xdr:twoCellAnchor>
    <xdr:from>
      <xdr:col>10</xdr:col>
      <xdr:colOff>338667</xdr:colOff>
      <xdr:row>2</xdr:row>
      <xdr:rowOff>285750</xdr:rowOff>
    </xdr:from>
    <xdr:to>
      <xdr:col>13</xdr:col>
      <xdr:colOff>666750</xdr:colOff>
      <xdr:row>4</xdr:row>
      <xdr:rowOff>105833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20000" y="666750"/>
          <a:ext cx="2709333" cy="550333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400" b="1"/>
            <a:t>2020</a:t>
          </a:r>
        </a:p>
      </xdr:txBody>
    </xdr:sp>
    <xdr:clientData/>
  </xdr:twoCellAnchor>
  <xdr:twoCellAnchor>
    <xdr:from>
      <xdr:col>10</xdr:col>
      <xdr:colOff>529166</xdr:colOff>
      <xdr:row>5</xdr:row>
      <xdr:rowOff>42333</xdr:rowOff>
    </xdr:from>
    <xdr:to>
      <xdr:col>12</xdr:col>
      <xdr:colOff>888999</xdr:colOff>
      <xdr:row>6</xdr:row>
      <xdr:rowOff>148166</xdr:rowOff>
    </xdr:to>
    <xdr:sp macro="" textlink="">
      <xdr:nvSpPr>
        <xdr:cNvPr id="4" name="Rectá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810499" y="1344083"/>
          <a:ext cx="1799167" cy="2963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VOLVER</a:t>
          </a:r>
        </a:p>
      </xdr:txBody>
    </xdr:sp>
    <xdr:clientData/>
  </xdr:twoCellAnchor>
  <xdr:twoCellAnchor>
    <xdr:from>
      <xdr:col>12</xdr:col>
      <xdr:colOff>407459</xdr:colOff>
      <xdr:row>4</xdr:row>
      <xdr:rowOff>185207</xdr:rowOff>
    </xdr:from>
    <xdr:to>
      <xdr:col>12</xdr:col>
      <xdr:colOff>672043</xdr:colOff>
      <xdr:row>6</xdr:row>
      <xdr:rowOff>164040</xdr:rowOff>
    </xdr:to>
    <xdr:sp macro="" textlink="">
      <xdr:nvSpPr>
        <xdr:cNvPr id="8" name="Flecha curvada hacia arriba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16200000">
          <a:off x="9080501" y="1344082"/>
          <a:ext cx="359833" cy="264584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10647</xdr:colOff>
      <xdr:row>4</xdr:row>
      <xdr:rowOff>114181</xdr:rowOff>
    </xdr:from>
    <xdr:to>
      <xdr:col>3</xdr:col>
      <xdr:colOff>126307</xdr:colOff>
      <xdr:row>6</xdr:row>
      <xdr:rowOff>124326</xdr:rowOff>
    </xdr:to>
    <xdr:sp macro="" textlink="">
      <xdr:nvSpPr>
        <xdr:cNvPr id="15" name="Rectángulo redondeado 1">
          <a:extLst>
            <a:ext uri="{FF2B5EF4-FFF2-40B4-BE49-F238E27FC236}">
              <a16:creationId xmlns:a16="http://schemas.microsoft.com/office/drawing/2014/main" id="{DCE00609-BF72-4EA3-84AF-84FE5BB5150E}"/>
            </a:ext>
          </a:extLst>
        </xdr:cNvPr>
        <xdr:cNvSpPr/>
      </xdr:nvSpPr>
      <xdr:spPr>
        <a:xfrm>
          <a:off x="363072" y="1219081"/>
          <a:ext cx="2925535" cy="391145"/>
        </a:xfrm>
        <a:prstGeom prst="roundRect">
          <a:avLst/>
        </a:prstGeom>
        <a:solidFill>
          <a:srgbClr val="00206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2000" b="1" baseline="0">
              <a:latin typeface="Century Gothic" panose="020B0502020202020204" pitchFamily="34" charset="0"/>
            </a:rPr>
            <a:t>DICIEMBRE 2020</a:t>
          </a:r>
          <a:endParaRPr lang="es-CO" sz="2000" b="1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6</xdr:col>
      <xdr:colOff>500300</xdr:colOff>
      <xdr:row>163</xdr:row>
      <xdr:rowOff>140764</xdr:rowOff>
    </xdr:from>
    <xdr:to>
      <xdr:col>6</xdr:col>
      <xdr:colOff>500300</xdr:colOff>
      <xdr:row>171</xdr:row>
      <xdr:rowOff>64939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CF458396-067C-4D2D-B13E-6CAB696935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618"/>
        <a:stretch/>
      </xdr:blipFill>
      <xdr:spPr>
        <a:xfrm>
          <a:off x="5234225" y="33563989"/>
          <a:ext cx="0" cy="1448175"/>
        </a:xfrm>
        <a:prstGeom prst="rect">
          <a:avLst/>
        </a:prstGeom>
      </xdr:spPr>
    </xdr:pic>
    <xdr:clientData/>
  </xdr:twoCellAnchor>
  <xdr:twoCellAnchor editAs="oneCell">
    <xdr:from>
      <xdr:col>14</xdr:col>
      <xdr:colOff>557893</xdr:colOff>
      <xdr:row>1</xdr:row>
      <xdr:rowOff>136071</xdr:rowOff>
    </xdr:from>
    <xdr:to>
      <xdr:col>14</xdr:col>
      <xdr:colOff>557893</xdr:colOff>
      <xdr:row>7</xdr:row>
      <xdr:rowOff>179614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C9E3DB63-829D-4DDA-A267-0B9F83741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7318" y="326571"/>
          <a:ext cx="0" cy="1529443"/>
        </a:xfrm>
        <a:prstGeom prst="rect">
          <a:avLst/>
        </a:prstGeom>
      </xdr:spPr>
    </xdr:pic>
    <xdr:clientData/>
  </xdr:twoCellAnchor>
  <xdr:twoCellAnchor editAs="oneCell">
    <xdr:from>
      <xdr:col>14</xdr:col>
      <xdr:colOff>750795</xdr:colOff>
      <xdr:row>0</xdr:row>
      <xdr:rowOff>0</xdr:rowOff>
    </xdr:from>
    <xdr:to>
      <xdr:col>24</xdr:col>
      <xdr:colOff>94130</xdr:colOff>
      <xdr:row>7</xdr:row>
      <xdr:rowOff>33618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4D286258-63E9-4028-B0C6-03A62876E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7589" y="0"/>
          <a:ext cx="5181600" cy="1714500"/>
        </a:xfrm>
        <a:prstGeom prst="rect">
          <a:avLst/>
        </a:prstGeom>
      </xdr:spPr>
    </xdr:pic>
    <xdr:clientData/>
  </xdr:twoCellAnchor>
  <xdr:twoCellAnchor editAs="oneCell">
    <xdr:from>
      <xdr:col>5</xdr:col>
      <xdr:colOff>392206</xdr:colOff>
      <xdr:row>161</xdr:row>
      <xdr:rowOff>44823</xdr:rowOff>
    </xdr:from>
    <xdr:to>
      <xdr:col>16</xdr:col>
      <xdr:colOff>87158</xdr:colOff>
      <xdr:row>173</xdr:row>
      <xdr:rowOff>168088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BCED17-B905-4358-B9DA-863B525D3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1756" y="33087048"/>
          <a:ext cx="7267327" cy="2409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6"/>
  <sheetViews>
    <sheetView tabSelected="1" zoomScale="70" zoomScaleNormal="70" zoomScalePageLayoutView="70" workbookViewId="0">
      <selection activeCell="J135" sqref="J135"/>
    </sheetView>
  </sheetViews>
  <sheetFormatPr baseColWidth="10" defaultColWidth="0" defaultRowHeight="15" customHeight="1" zeroHeight="1" x14ac:dyDescent="0.25"/>
  <cols>
    <col min="1" max="1" width="5.28515625" style="1" customWidth="1"/>
    <col min="2" max="2" width="7.85546875" style="1" customWidth="1"/>
    <col min="3" max="3" width="34.28515625" style="1" customWidth="1"/>
    <col min="4" max="4" width="2.140625" style="1" customWidth="1"/>
    <col min="5" max="6" width="10.7109375" style="1" customWidth="1"/>
    <col min="7" max="7" width="12.85546875" style="1" customWidth="1"/>
    <col min="8" max="8" width="2.140625" style="1" customWidth="1"/>
    <col min="9" max="9" width="10.85546875" style="1" customWidth="1"/>
    <col min="10" max="10" width="14.140625" style="1" customWidth="1"/>
    <col min="11" max="11" width="19.28515625" style="1" customWidth="1"/>
    <col min="12" max="12" width="2.140625" style="1" customWidth="1"/>
    <col min="13" max="13" width="14.140625" style="1" customWidth="1"/>
    <col min="14" max="14" width="15.140625" style="1" customWidth="1"/>
    <col min="15" max="15" width="12.140625" style="1" customWidth="1"/>
    <col min="16" max="16" width="2.140625" style="1" customWidth="1"/>
    <col min="17" max="17" width="12.7109375" style="1" customWidth="1"/>
    <col min="18" max="18" width="13" style="1" customWidth="1"/>
    <col min="19" max="19" width="10.7109375" style="1" customWidth="1"/>
    <col min="20" max="20" width="2.140625" style="1" customWidth="1"/>
    <col min="21" max="21" width="2.28515625" style="1" customWidth="1"/>
    <col min="22" max="24" width="10.7109375" style="1" customWidth="1"/>
    <col min="25" max="25" width="11.42578125" style="1" customWidth="1"/>
    <col min="26" max="16384" width="11.42578125" style="1" hidden="1"/>
  </cols>
  <sheetData>
    <row r="1" spans="2:24" x14ac:dyDescent="0.25"/>
    <row r="2" spans="2:24" x14ac:dyDescent="0.25"/>
    <row r="3" spans="2:24" ht="31.5" x14ac:dyDescent="0.5">
      <c r="B3" s="7" t="s">
        <v>56</v>
      </c>
      <c r="S3" s="62"/>
    </row>
    <row r="4" spans="2:24" ht="25.5" x14ac:dyDescent="0.35">
      <c r="B4" s="7" t="s">
        <v>57</v>
      </c>
    </row>
    <row r="5" spans="2:24" x14ac:dyDescent="0.25"/>
    <row r="6" spans="2:24" x14ac:dyDescent="0.25"/>
    <row r="7" spans="2:24" x14ac:dyDescent="0.25"/>
    <row r="8" spans="2:24" ht="15.75" thickBot="1" x14ac:dyDescent="0.3">
      <c r="C8" s="2"/>
    </row>
    <row r="9" spans="2:24" ht="32.25" customHeight="1" thickBot="1" x14ac:dyDescent="0.3">
      <c r="B9" s="140" t="s">
        <v>49</v>
      </c>
      <c r="C9" s="141"/>
      <c r="D9" s="9"/>
      <c r="E9" s="98" t="s">
        <v>48</v>
      </c>
      <c r="F9" s="120"/>
      <c r="G9" s="110"/>
      <c r="H9" s="10"/>
      <c r="I9" s="98" t="s">
        <v>52</v>
      </c>
      <c r="J9" s="120"/>
      <c r="K9" s="110"/>
      <c r="L9" s="10"/>
      <c r="M9" s="98" t="s">
        <v>10</v>
      </c>
      <c r="N9" s="120"/>
      <c r="O9" s="110"/>
      <c r="P9" s="11"/>
      <c r="Q9" s="134" t="s">
        <v>30</v>
      </c>
      <c r="R9" s="135"/>
      <c r="S9" s="136"/>
      <c r="T9" s="44"/>
      <c r="V9" s="137" t="s">
        <v>89</v>
      </c>
      <c r="W9" s="138"/>
      <c r="X9" s="139"/>
    </row>
    <row r="10" spans="2:24" ht="15.75" thickBot="1" x14ac:dyDescent="0.3">
      <c r="B10" s="142"/>
      <c r="C10" s="143"/>
      <c r="D10" s="12"/>
      <c r="E10" s="13">
        <v>2020</v>
      </c>
      <c r="F10" s="14">
        <v>2021</v>
      </c>
      <c r="G10" s="15" t="s">
        <v>46</v>
      </c>
      <c r="H10" s="16"/>
      <c r="I10" s="13">
        <v>2020</v>
      </c>
      <c r="J10" s="14">
        <v>2021</v>
      </c>
      <c r="K10" s="15" t="s">
        <v>46</v>
      </c>
      <c r="L10" s="16"/>
      <c r="M10" s="13">
        <v>2020</v>
      </c>
      <c r="N10" s="14">
        <v>2021</v>
      </c>
      <c r="O10" s="15" t="s">
        <v>46</v>
      </c>
      <c r="P10" s="16"/>
      <c r="Q10" s="13">
        <v>2020</v>
      </c>
      <c r="R10" s="14">
        <v>2021</v>
      </c>
      <c r="S10" s="15" t="s">
        <v>46</v>
      </c>
      <c r="T10" s="16"/>
      <c r="V10" s="13">
        <v>2020</v>
      </c>
      <c r="W10" s="14">
        <v>2021</v>
      </c>
      <c r="X10" s="15" t="s">
        <v>46</v>
      </c>
    </row>
    <row r="11" spans="2:24" ht="15.75" x14ac:dyDescent="0.25">
      <c r="B11" s="117" t="s">
        <v>21</v>
      </c>
      <c r="C11" s="119"/>
      <c r="D11" s="12"/>
      <c r="E11" s="33">
        <v>18427</v>
      </c>
      <c r="F11" s="34">
        <v>14349</v>
      </c>
      <c r="G11" s="35">
        <f t="shared" ref="G11:G23" si="0">+F11/E11-1</f>
        <v>-0.22130569273348888</v>
      </c>
      <c r="H11" s="12"/>
      <c r="I11" s="17">
        <v>892</v>
      </c>
      <c r="J11" s="18">
        <v>578</v>
      </c>
      <c r="K11" s="35">
        <f t="shared" ref="K11:K23" si="1">+J11/I11-1</f>
        <v>-0.35201793721973096</v>
      </c>
      <c r="L11" s="12"/>
      <c r="M11" s="17">
        <v>52753</v>
      </c>
      <c r="N11" s="18">
        <v>45615</v>
      </c>
      <c r="O11" s="35">
        <f t="shared" ref="O11:O15" si="2">+N11/M11-1</f>
        <v>-0.13530984019866166</v>
      </c>
      <c r="P11" s="12"/>
      <c r="Q11" s="17">
        <v>367</v>
      </c>
      <c r="R11" s="18">
        <v>653</v>
      </c>
      <c r="S11" s="35">
        <f t="shared" ref="S11:S15" si="3">+R11/Q11-1</f>
        <v>0.77929155313351495</v>
      </c>
      <c r="T11" s="12"/>
      <c r="V11" s="17">
        <v>188</v>
      </c>
      <c r="W11" s="18">
        <v>222</v>
      </c>
      <c r="X11" s="35">
        <f t="shared" ref="X11:X15" si="4">+W11/V11-1</f>
        <v>0.18085106382978733</v>
      </c>
    </row>
    <row r="12" spans="2:24" ht="15.75" x14ac:dyDescent="0.25">
      <c r="B12" s="130" t="s">
        <v>31</v>
      </c>
      <c r="C12" s="131"/>
      <c r="D12" s="12"/>
      <c r="E12" s="19">
        <v>20547</v>
      </c>
      <c r="F12" s="20">
        <v>19689</v>
      </c>
      <c r="G12" s="36">
        <f t="shared" si="0"/>
        <v>-4.175792086435981E-2</v>
      </c>
      <c r="H12" s="12"/>
      <c r="I12" s="19">
        <v>1104</v>
      </c>
      <c r="J12" s="20">
        <v>872</v>
      </c>
      <c r="K12" s="36">
        <f t="shared" si="1"/>
        <v>-0.21014492753623193</v>
      </c>
      <c r="L12" s="12"/>
      <c r="M12" s="19">
        <v>56713</v>
      </c>
      <c r="N12" s="20">
        <v>55477</v>
      </c>
      <c r="O12" s="36">
        <f t="shared" si="2"/>
        <v>-2.1793944950893041E-2</v>
      </c>
      <c r="P12" s="12"/>
      <c r="Q12" s="19">
        <v>349</v>
      </c>
      <c r="R12" s="20">
        <v>1091</v>
      </c>
      <c r="S12" s="36">
        <f t="shared" si="3"/>
        <v>2.1260744985673354</v>
      </c>
      <c r="T12" s="12"/>
      <c r="V12" s="19">
        <v>248</v>
      </c>
      <c r="W12" s="20">
        <v>226</v>
      </c>
      <c r="X12" s="36">
        <f t="shared" si="4"/>
        <v>-8.8709677419354871E-2</v>
      </c>
    </row>
    <row r="13" spans="2:24" ht="15.75" x14ac:dyDescent="0.25">
      <c r="B13" s="96" t="s">
        <v>32</v>
      </c>
      <c r="C13" s="97"/>
      <c r="D13" s="12"/>
      <c r="E13" s="17">
        <v>12290</v>
      </c>
      <c r="F13" s="18">
        <v>22933</v>
      </c>
      <c r="G13" s="36">
        <f t="shared" si="0"/>
        <v>0.86598860862489824</v>
      </c>
      <c r="H13" s="12"/>
      <c r="I13" s="17">
        <v>506</v>
      </c>
      <c r="J13" s="18">
        <v>941</v>
      </c>
      <c r="K13" s="36">
        <f t="shared" si="1"/>
        <v>0.85968379446640308</v>
      </c>
      <c r="L13" s="12"/>
      <c r="M13" s="17">
        <v>38818</v>
      </c>
      <c r="N13" s="18">
        <v>61582</v>
      </c>
      <c r="O13" s="36">
        <f t="shared" si="2"/>
        <v>0.58642897624813228</v>
      </c>
      <c r="P13" s="12"/>
      <c r="Q13" s="17">
        <v>326</v>
      </c>
      <c r="R13" s="18">
        <v>998</v>
      </c>
      <c r="S13" s="36">
        <f t="shared" si="3"/>
        <v>2.0613496932515338</v>
      </c>
      <c r="T13" s="12"/>
      <c r="V13" s="17">
        <v>220</v>
      </c>
      <c r="W13" s="18">
        <v>212</v>
      </c>
      <c r="X13" s="36">
        <f t="shared" si="4"/>
        <v>-3.6363636363636376E-2</v>
      </c>
    </row>
    <row r="14" spans="2:24" ht="15.75" x14ac:dyDescent="0.25">
      <c r="B14" s="130" t="s">
        <v>33</v>
      </c>
      <c r="C14" s="131"/>
      <c r="D14" s="12"/>
      <c r="E14" s="19">
        <v>217</v>
      </c>
      <c r="F14" s="20">
        <v>19033</v>
      </c>
      <c r="G14" s="36">
        <f t="shared" si="0"/>
        <v>86.709677419354833</v>
      </c>
      <c r="H14" s="12"/>
      <c r="I14" s="19">
        <v>9</v>
      </c>
      <c r="J14" s="20">
        <v>757</v>
      </c>
      <c r="K14" s="36">
        <f t="shared" si="1"/>
        <v>83.111111111111114</v>
      </c>
      <c r="L14" s="12"/>
      <c r="M14" s="19">
        <v>205</v>
      </c>
      <c r="N14" s="20">
        <v>53599</v>
      </c>
      <c r="O14" s="36">
        <f t="shared" si="2"/>
        <v>260.45853658536583</v>
      </c>
      <c r="P14" s="12"/>
      <c r="Q14" s="19">
        <v>5</v>
      </c>
      <c r="R14" s="20">
        <v>909</v>
      </c>
      <c r="S14" s="36">
        <f t="shared" si="3"/>
        <v>180.8</v>
      </c>
      <c r="T14" s="12"/>
      <c r="V14" s="19">
        <v>4</v>
      </c>
      <c r="W14" s="20">
        <v>167</v>
      </c>
      <c r="X14" s="36">
        <f t="shared" si="4"/>
        <v>40.75</v>
      </c>
    </row>
    <row r="15" spans="2:24" ht="15.75" x14ac:dyDescent="0.25">
      <c r="B15" s="96" t="s">
        <v>34</v>
      </c>
      <c r="C15" s="97"/>
      <c r="D15" s="12"/>
      <c r="E15" s="17">
        <v>8933</v>
      </c>
      <c r="F15" s="18">
        <v>14716</v>
      </c>
      <c r="G15" s="36">
        <f t="shared" si="0"/>
        <v>0.64737490204858394</v>
      </c>
      <c r="H15" s="12"/>
      <c r="I15" s="17">
        <v>483</v>
      </c>
      <c r="J15" s="18">
        <v>454</v>
      </c>
      <c r="K15" s="36">
        <f t="shared" si="1"/>
        <v>-6.0041407867494789E-2</v>
      </c>
      <c r="L15" s="12"/>
      <c r="M15" s="17">
        <v>17874</v>
      </c>
      <c r="N15" s="18">
        <v>46204</v>
      </c>
      <c r="O15" s="36">
        <f t="shared" si="2"/>
        <v>1.5849837753161018</v>
      </c>
      <c r="P15" s="12"/>
      <c r="Q15" s="17">
        <v>351</v>
      </c>
      <c r="R15" s="18">
        <v>1083</v>
      </c>
      <c r="S15" s="36">
        <f t="shared" si="3"/>
        <v>2.0854700854700856</v>
      </c>
      <c r="T15" s="12"/>
      <c r="V15" s="17">
        <v>91</v>
      </c>
      <c r="W15" s="18">
        <v>181</v>
      </c>
      <c r="X15" s="36">
        <f t="shared" si="4"/>
        <v>0.98901098901098905</v>
      </c>
    </row>
    <row r="16" spans="2:24" ht="15.75" x14ac:dyDescent="0.25">
      <c r="B16" s="130" t="s">
        <v>35</v>
      </c>
      <c r="C16" s="131"/>
      <c r="D16" s="12"/>
      <c r="E16" s="19"/>
      <c r="F16" s="20"/>
      <c r="G16" s="36"/>
      <c r="H16" s="12"/>
      <c r="I16" s="19"/>
      <c r="J16" s="20"/>
      <c r="K16" s="36"/>
      <c r="L16" s="12"/>
      <c r="M16" s="19"/>
      <c r="N16" s="20"/>
      <c r="O16" s="36"/>
      <c r="P16" s="12"/>
      <c r="Q16" s="19"/>
      <c r="R16" s="20"/>
      <c r="S16" s="36"/>
      <c r="T16" s="12"/>
      <c r="V16" s="19"/>
      <c r="W16" s="20"/>
      <c r="X16" s="36"/>
    </row>
    <row r="17" spans="2:24" ht="15.75" x14ac:dyDescent="0.25">
      <c r="B17" s="96" t="s">
        <v>36</v>
      </c>
      <c r="C17" s="97"/>
      <c r="D17" s="12"/>
      <c r="E17" s="17"/>
      <c r="F17" s="18"/>
      <c r="G17" s="36"/>
      <c r="H17" s="12"/>
      <c r="I17" s="17"/>
      <c r="J17" s="18"/>
      <c r="K17" s="36"/>
      <c r="L17" s="12"/>
      <c r="M17" s="17"/>
      <c r="N17" s="18"/>
      <c r="O17" s="36"/>
      <c r="P17" s="12"/>
      <c r="Q17" s="17"/>
      <c r="R17" s="18"/>
      <c r="S17" s="36"/>
      <c r="T17" s="12"/>
      <c r="V17" s="17"/>
      <c r="W17" s="18"/>
      <c r="X17" s="36"/>
    </row>
    <row r="18" spans="2:24" ht="15.75" x14ac:dyDescent="0.25">
      <c r="B18" s="130" t="s">
        <v>37</v>
      </c>
      <c r="C18" s="131"/>
      <c r="D18" s="12"/>
      <c r="E18" s="19"/>
      <c r="F18" s="20"/>
      <c r="G18" s="36"/>
      <c r="H18" s="12"/>
      <c r="I18" s="19"/>
      <c r="J18" s="20"/>
      <c r="K18" s="36"/>
      <c r="L18" s="12"/>
      <c r="M18" s="19"/>
      <c r="N18" s="20"/>
      <c r="O18" s="36"/>
      <c r="P18" s="12"/>
      <c r="Q18" s="19"/>
      <c r="R18" s="20"/>
      <c r="S18" s="36"/>
      <c r="T18" s="12"/>
      <c r="V18" s="19"/>
      <c r="W18" s="20"/>
      <c r="X18" s="36"/>
    </row>
    <row r="19" spans="2:24" ht="15.75" x14ac:dyDescent="0.25">
      <c r="B19" s="96" t="s">
        <v>38</v>
      </c>
      <c r="C19" s="97"/>
      <c r="D19" s="12"/>
      <c r="E19" s="17"/>
      <c r="F19" s="18"/>
      <c r="G19" s="36"/>
      <c r="H19" s="12"/>
      <c r="I19" s="17"/>
      <c r="J19" s="18"/>
      <c r="K19" s="36"/>
      <c r="L19" s="12"/>
      <c r="M19" s="17"/>
      <c r="N19" s="18"/>
      <c r="O19" s="36"/>
      <c r="P19" s="12"/>
      <c r="Q19" s="17"/>
      <c r="R19" s="18"/>
      <c r="S19" s="36"/>
      <c r="T19" s="12"/>
      <c r="V19" s="17"/>
      <c r="W19" s="18"/>
      <c r="X19" s="36"/>
    </row>
    <row r="20" spans="2:24" ht="15.75" x14ac:dyDescent="0.25">
      <c r="B20" s="130" t="s">
        <v>39</v>
      </c>
      <c r="C20" s="131"/>
      <c r="D20" s="12"/>
      <c r="E20" s="19"/>
      <c r="F20" s="20"/>
      <c r="G20" s="36"/>
      <c r="H20" s="12"/>
      <c r="I20" s="19"/>
      <c r="J20" s="20"/>
      <c r="K20" s="36"/>
      <c r="L20" s="12"/>
      <c r="M20" s="19"/>
      <c r="N20" s="20"/>
      <c r="O20" s="36"/>
      <c r="P20" s="12"/>
      <c r="Q20" s="19"/>
      <c r="R20" s="20"/>
      <c r="S20" s="36"/>
      <c r="T20" s="12"/>
      <c r="V20" s="19"/>
      <c r="W20" s="20"/>
      <c r="X20" s="36"/>
    </row>
    <row r="21" spans="2:24" ht="15.75" x14ac:dyDescent="0.25">
      <c r="B21" s="96" t="s">
        <v>40</v>
      </c>
      <c r="C21" s="97"/>
      <c r="D21" s="12"/>
      <c r="E21" s="17"/>
      <c r="F21" s="18"/>
      <c r="G21" s="36"/>
      <c r="H21" s="12"/>
      <c r="I21" s="17"/>
      <c r="J21" s="18"/>
      <c r="K21" s="36"/>
      <c r="L21" s="12"/>
      <c r="M21" s="17"/>
      <c r="N21" s="18"/>
      <c r="O21" s="36"/>
      <c r="P21" s="12"/>
      <c r="Q21" s="17"/>
      <c r="R21" s="18"/>
      <c r="S21" s="36"/>
      <c r="T21" s="12"/>
      <c r="V21" s="17"/>
      <c r="W21" s="18"/>
      <c r="X21" s="36"/>
    </row>
    <row r="22" spans="2:24" ht="16.5" thickBot="1" x14ac:dyDescent="0.3">
      <c r="B22" s="132" t="s">
        <v>41</v>
      </c>
      <c r="C22" s="133"/>
      <c r="D22" s="12"/>
      <c r="E22" s="19"/>
      <c r="F22" s="20"/>
      <c r="G22" s="36"/>
      <c r="H22" s="12"/>
      <c r="I22" s="19"/>
      <c r="J22" s="20"/>
      <c r="K22" s="36"/>
      <c r="L22" s="12"/>
      <c r="M22" s="19"/>
      <c r="N22" s="20"/>
      <c r="O22" s="36"/>
      <c r="P22" s="12"/>
      <c r="Q22" s="19"/>
      <c r="R22" s="20"/>
      <c r="S22" s="36"/>
      <c r="T22" s="12"/>
      <c r="V22" s="19"/>
      <c r="W22" s="20"/>
      <c r="X22" s="36"/>
    </row>
    <row r="23" spans="2:24" ht="16.5" thickBot="1" x14ac:dyDescent="0.3">
      <c r="B23" s="127" t="s">
        <v>47</v>
      </c>
      <c r="C23" s="128"/>
      <c r="D23" s="12"/>
      <c r="E23" s="21">
        <f>+SUM(E11:E22)</f>
        <v>60414</v>
      </c>
      <c r="F23" s="22">
        <f>+SUM(F11:F22)</f>
        <v>90720</v>
      </c>
      <c r="G23" s="32">
        <f t="shared" si="0"/>
        <v>0.50163869301817465</v>
      </c>
      <c r="H23" s="12"/>
      <c r="I23" s="21">
        <f>+SUM(I11:I22)</f>
        <v>2994</v>
      </c>
      <c r="J23" s="22">
        <f>+SUM(J11:J22)</f>
        <v>3602</v>
      </c>
      <c r="K23" s="32">
        <f t="shared" si="1"/>
        <v>0.20307281229124907</v>
      </c>
      <c r="L23" s="12"/>
      <c r="M23" s="21">
        <f>+SUM(M11:M22)</f>
        <v>166363</v>
      </c>
      <c r="N23" s="22">
        <f>+SUM(N11:N22)</f>
        <v>262477</v>
      </c>
      <c r="O23" s="32">
        <f t="shared" ref="O23" si="5">+N23/M23-1</f>
        <v>0.57773663615106718</v>
      </c>
      <c r="P23" s="12"/>
      <c r="Q23" s="21">
        <f>+SUM(Q11:Q22)</f>
        <v>1398</v>
      </c>
      <c r="R23" s="22">
        <f>+SUM(R11:R22)</f>
        <v>4734</v>
      </c>
      <c r="S23" s="32">
        <f t="shared" ref="S23" si="6">+R23/Q23-1</f>
        <v>2.3862660944206007</v>
      </c>
      <c r="T23" s="12"/>
      <c r="V23" s="21">
        <f>+SUM(V11:V22)</f>
        <v>751</v>
      </c>
      <c r="W23" s="22">
        <f>+SUM(W11:W22)</f>
        <v>1008</v>
      </c>
      <c r="X23" s="32">
        <f t="shared" ref="X23" si="7">+W23/V23-1</f>
        <v>0.34221038615179755</v>
      </c>
    </row>
    <row r="24" spans="2:24" ht="23.25" x14ac:dyDescent="0.25">
      <c r="B24" s="39" t="s">
        <v>45</v>
      </c>
      <c r="E24" s="3"/>
      <c r="F24" s="3"/>
      <c r="G24" s="4"/>
    </row>
    <row r="25" spans="2:24" ht="23.25" x14ac:dyDescent="0.25">
      <c r="B25" s="5"/>
      <c r="E25" s="3"/>
      <c r="F25" s="72"/>
      <c r="G25" s="69"/>
      <c r="J25" s="38"/>
    </row>
    <row r="26" spans="2:24" x14ac:dyDescent="0.25"/>
    <row r="27" spans="2:24" ht="15.75" thickBot="1" x14ac:dyDescent="0.3"/>
    <row r="28" spans="2:24" ht="15.75" customHeight="1" thickBot="1" x14ac:dyDescent="0.3">
      <c r="B28" s="98" t="s">
        <v>58</v>
      </c>
      <c r="C28" s="100" t="s">
        <v>12</v>
      </c>
      <c r="D28" s="9"/>
      <c r="E28" s="102" t="s">
        <v>50</v>
      </c>
      <c r="F28" s="103"/>
      <c r="G28" s="104"/>
      <c r="H28" s="12"/>
      <c r="I28" s="105" t="s">
        <v>58</v>
      </c>
      <c r="J28" s="105" t="s">
        <v>12</v>
      </c>
      <c r="K28" s="107"/>
      <c r="L28" s="12"/>
      <c r="M28" s="102" t="s">
        <v>51</v>
      </c>
      <c r="N28" s="103"/>
      <c r="O28" s="104"/>
    </row>
    <row r="29" spans="2:24" ht="16.5" thickBot="1" x14ac:dyDescent="0.3">
      <c r="B29" s="99"/>
      <c r="C29" s="101"/>
      <c r="D29" s="12"/>
      <c r="E29" s="13">
        <v>2020</v>
      </c>
      <c r="F29" s="14">
        <v>2021</v>
      </c>
      <c r="G29" s="25" t="s">
        <v>46</v>
      </c>
      <c r="H29" s="12"/>
      <c r="I29" s="106"/>
      <c r="J29" s="106"/>
      <c r="K29" s="129"/>
      <c r="L29" s="12"/>
      <c r="M29" s="23">
        <v>2020</v>
      </c>
      <c r="N29" s="24">
        <v>2021</v>
      </c>
      <c r="O29" s="25" t="s">
        <v>46</v>
      </c>
    </row>
    <row r="30" spans="2:24" ht="15.75" x14ac:dyDescent="0.25">
      <c r="B30" s="63">
        <v>1</v>
      </c>
      <c r="C30" s="52" t="s">
        <v>1</v>
      </c>
      <c r="D30" s="12"/>
      <c r="E30" s="33">
        <v>1732</v>
      </c>
      <c r="F30" s="34">
        <v>3176</v>
      </c>
      <c r="G30" s="35">
        <f t="shared" ref="G30:G41" si="8">+F30/E30-1</f>
        <v>0.83371824480369505</v>
      </c>
      <c r="H30" s="12"/>
      <c r="I30" s="63">
        <v>1</v>
      </c>
      <c r="J30" s="45" t="s">
        <v>1</v>
      </c>
      <c r="K30" s="46"/>
      <c r="L30" s="12"/>
      <c r="M30" s="17">
        <v>11841</v>
      </c>
      <c r="N30" s="18">
        <v>18787</v>
      </c>
      <c r="O30" s="35">
        <f t="shared" ref="O30:O41" si="9">+N30/M30-1</f>
        <v>0.58660586099147038</v>
      </c>
      <c r="Q30" s="95"/>
      <c r="R30" s="95"/>
      <c r="S30" s="55"/>
      <c r="T30" s="55"/>
      <c r="U30" s="64"/>
    </row>
    <row r="31" spans="2:24" ht="15.75" x14ac:dyDescent="0.25">
      <c r="B31" s="65">
        <f>+B30+1</f>
        <v>2</v>
      </c>
      <c r="C31" s="53" t="s">
        <v>0</v>
      </c>
      <c r="D31" s="12"/>
      <c r="E31" s="19">
        <v>1652</v>
      </c>
      <c r="F31" s="20">
        <v>2620</v>
      </c>
      <c r="G31" s="36">
        <f t="shared" si="8"/>
        <v>0.58595641646489094</v>
      </c>
      <c r="H31" s="12"/>
      <c r="I31" s="65">
        <f>+I30+1</f>
        <v>2</v>
      </c>
      <c r="J31" s="47" t="s">
        <v>0</v>
      </c>
      <c r="K31" s="48"/>
      <c r="L31" s="12"/>
      <c r="M31" s="19">
        <v>10610</v>
      </c>
      <c r="N31" s="20">
        <v>16144</v>
      </c>
      <c r="O31" s="36">
        <f t="shared" si="9"/>
        <v>0.5215834118755891</v>
      </c>
      <c r="Q31" s="95"/>
      <c r="R31" s="95"/>
      <c r="S31" s="55"/>
      <c r="T31" s="55"/>
      <c r="U31" s="64"/>
    </row>
    <row r="32" spans="2:24" ht="15.75" x14ac:dyDescent="0.25">
      <c r="B32" s="63">
        <f t="shared" ref="B32:B39" si="10">+B31+1</f>
        <v>3</v>
      </c>
      <c r="C32" s="54" t="s">
        <v>4</v>
      </c>
      <c r="D32" s="12"/>
      <c r="E32" s="17">
        <v>815</v>
      </c>
      <c r="F32" s="18">
        <v>1248</v>
      </c>
      <c r="G32" s="36">
        <f t="shared" si="8"/>
        <v>0.53128834355828225</v>
      </c>
      <c r="H32" s="12"/>
      <c r="I32" s="63">
        <f t="shared" ref="I32:I39" si="11">+I31+1</f>
        <v>3</v>
      </c>
      <c r="J32" s="49" t="s">
        <v>4</v>
      </c>
      <c r="K32" s="50"/>
      <c r="L32" s="12"/>
      <c r="M32" s="17">
        <v>5193</v>
      </c>
      <c r="N32" s="18">
        <v>10010</v>
      </c>
      <c r="O32" s="36">
        <f t="shared" si="9"/>
        <v>0.92759483920662422</v>
      </c>
      <c r="Q32" s="95"/>
      <c r="R32" s="95"/>
      <c r="S32" s="55"/>
      <c r="T32" s="55"/>
      <c r="U32" s="64"/>
    </row>
    <row r="33" spans="2:21" ht="15.75" x14ac:dyDescent="0.25">
      <c r="B33" s="65">
        <f t="shared" si="10"/>
        <v>4</v>
      </c>
      <c r="C33" s="53" t="s">
        <v>6</v>
      </c>
      <c r="D33" s="12"/>
      <c r="E33" s="19">
        <v>860</v>
      </c>
      <c r="F33" s="20">
        <v>1095</v>
      </c>
      <c r="G33" s="36">
        <f t="shared" si="8"/>
        <v>0.27325581395348841</v>
      </c>
      <c r="H33" s="12"/>
      <c r="I33" s="65">
        <f t="shared" si="11"/>
        <v>4</v>
      </c>
      <c r="J33" s="47" t="s">
        <v>5</v>
      </c>
      <c r="K33" s="48"/>
      <c r="L33" s="12"/>
      <c r="M33" s="19">
        <v>5097</v>
      </c>
      <c r="N33" s="20">
        <v>7261</v>
      </c>
      <c r="O33" s="36">
        <f t="shared" si="9"/>
        <v>0.4245634687070825</v>
      </c>
      <c r="Q33" s="95"/>
      <c r="R33" s="95"/>
      <c r="S33" s="55"/>
      <c r="T33" s="55"/>
      <c r="U33" s="64"/>
    </row>
    <row r="34" spans="2:21" ht="15.75" x14ac:dyDescent="0.25">
      <c r="B34" s="63">
        <f t="shared" si="10"/>
        <v>5</v>
      </c>
      <c r="C34" s="54" t="s">
        <v>5</v>
      </c>
      <c r="D34" s="12"/>
      <c r="E34" s="17">
        <v>513</v>
      </c>
      <c r="F34" s="18">
        <v>1076</v>
      </c>
      <c r="G34" s="36">
        <f t="shared" si="8"/>
        <v>1.0974658869395713</v>
      </c>
      <c r="H34" s="12"/>
      <c r="I34" s="63">
        <f t="shared" si="11"/>
        <v>5</v>
      </c>
      <c r="J34" s="49" t="s">
        <v>6</v>
      </c>
      <c r="K34" s="50"/>
      <c r="L34" s="12"/>
      <c r="M34" s="17">
        <v>4021</v>
      </c>
      <c r="N34" s="18">
        <v>5787</v>
      </c>
      <c r="O34" s="36">
        <f t="shared" si="9"/>
        <v>0.43919423029097238</v>
      </c>
      <c r="Q34" s="95"/>
      <c r="R34" s="95"/>
      <c r="S34" s="95"/>
      <c r="T34" s="95"/>
      <c r="U34" s="64"/>
    </row>
    <row r="35" spans="2:21" ht="15.75" x14ac:dyDescent="0.25">
      <c r="B35" s="65">
        <f t="shared" si="10"/>
        <v>6</v>
      </c>
      <c r="C35" s="53" t="s">
        <v>7</v>
      </c>
      <c r="D35" s="12"/>
      <c r="E35" s="19">
        <v>395</v>
      </c>
      <c r="F35" s="20">
        <v>816</v>
      </c>
      <c r="G35" s="36">
        <f t="shared" si="8"/>
        <v>1.0658227848101265</v>
      </c>
      <c r="H35" s="12"/>
      <c r="I35" s="65">
        <f t="shared" si="11"/>
        <v>6</v>
      </c>
      <c r="J35" s="47" t="s">
        <v>2</v>
      </c>
      <c r="K35" s="48"/>
      <c r="L35" s="12"/>
      <c r="M35" s="19">
        <v>4364</v>
      </c>
      <c r="N35" s="20">
        <v>5633</v>
      </c>
      <c r="O35" s="36">
        <f t="shared" si="9"/>
        <v>0.29078826764436294</v>
      </c>
      <c r="Q35" s="95"/>
      <c r="R35" s="95"/>
      <c r="S35" s="95"/>
      <c r="T35" s="95"/>
      <c r="U35" s="64"/>
    </row>
    <row r="36" spans="2:21" ht="15.75" x14ac:dyDescent="0.25">
      <c r="B36" s="63">
        <f t="shared" si="10"/>
        <v>7</v>
      </c>
      <c r="C36" s="54" t="s">
        <v>2</v>
      </c>
      <c r="D36" s="12"/>
      <c r="E36" s="17">
        <v>443</v>
      </c>
      <c r="F36" s="18">
        <v>737</v>
      </c>
      <c r="G36" s="36">
        <f t="shared" si="8"/>
        <v>0.6636568848758464</v>
      </c>
      <c r="H36" s="12"/>
      <c r="I36" s="63">
        <f t="shared" si="11"/>
        <v>7</v>
      </c>
      <c r="J36" s="49" t="s">
        <v>7</v>
      </c>
      <c r="K36" s="50"/>
      <c r="L36" s="12"/>
      <c r="M36" s="17">
        <v>3175</v>
      </c>
      <c r="N36" s="18">
        <v>4668</v>
      </c>
      <c r="O36" s="36">
        <f t="shared" si="9"/>
        <v>0.47023622047244085</v>
      </c>
      <c r="Q36" s="95"/>
      <c r="R36" s="95"/>
      <c r="S36" s="95"/>
      <c r="T36" s="95"/>
      <c r="U36" s="64"/>
    </row>
    <row r="37" spans="2:21" ht="15.75" x14ac:dyDescent="0.25">
      <c r="B37" s="65">
        <f t="shared" si="10"/>
        <v>8</v>
      </c>
      <c r="C37" s="53" t="s">
        <v>8</v>
      </c>
      <c r="D37" s="12"/>
      <c r="E37" s="19">
        <v>303</v>
      </c>
      <c r="F37" s="20">
        <v>625</v>
      </c>
      <c r="G37" s="36">
        <f t="shared" si="8"/>
        <v>1.0627062706270629</v>
      </c>
      <c r="H37" s="12"/>
      <c r="I37" s="65">
        <f t="shared" si="11"/>
        <v>8</v>
      </c>
      <c r="J37" s="47" t="s">
        <v>8</v>
      </c>
      <c r="K37" s="48"/>
      <c r="L37" s="12"/>
      <c r="M37" s="19">
        <v>2240</v>
      </c>
      <c r="N37" s="20">
        <v>3050</v>
      </c>
      <c r="O37" s="36">
        <f t="shared" si="9"/>
        <v>0.36160714285714279</v>
      </c>
      <c r="Q37" s="95"/>
      <c r="R37" s="95"/>
      <c r="S37" s="95"/>
      <c r="T37" s="95"/>
      <c r="U37" s="64"/>
    </row>
    <row r="38" spans="2:21" ht="15.75" x14ac:dyDescent="0.25">
      <c r="B38" s="63">
        <f t="shared" si="10"/>
        <v>9</v>
      </c>
      <c r="C38" s="54" t="s">
        <v>3</v>
      </c>
      <c r="D38" s="12"/>
      <c r="E38" s="17">
        <v>238</v>
      </c>
      <c r="F38" s="18">
        <v>439</v>
      </c>
      <c r="G38" s="36">
        <f t="shared" si="8"/>
        <v>0.84453781512605053</v>
      </c>
      <c r="H38" s="12"/>
      <c r="I38" s="63">
        <f t="shared" si="11"/>
        <v>9</v>
      </c>
      <c r="J38" s="49" t="s">
        <v>3</v>
      </c>
      <c r="K38" s="50"/>
      <c r="L38" s="12"/>
      <c r="M38" s="17">
        <v>1954</v>
      </c>
      <c r="N38" s="18">
        <v>2409</v>
      </c>
      <c r="O38" s="36">
        <f t="shared" si="9"/>
        <v>0.23285568065506657</v>
      </c>
      <c r="Q38" s="95"/>
      <c r="R38" s="95"/>
      <c r="S38" s="95"/>
      <c r="T38" s="95"/>
      <c r="U38" s="64"/>
    </row>
    <row r="39" spans="2:21" ht="15.75" x14ac:dyDescent="0.25">
      <c r="B39" s="65">
        <f t="shared" si="10"/>
        <v>10</v>
      </c>
      <c r="C39" s="53" t="s">
        <v>22</v>
      </c>
      <c r="D39" s="12"/>
      <c r="E39" s="19">
        <v>92</v>
      </c>
      <c r="F39" s="20">
        <v>406</v>
      </c>
      <c r="G39" s="36">
        <f t="shared" si="8"/>
        <v>3.4130434782608692</v>
      </c>
      <c r="H39" s="12"/>
      <c r="I39" s="65">
        <f t="shared" si="11"/>
        <v>10</v>
      </c>
      <c r="J39" s="47" t="s">
        <v>22</v>
      </c>
      <c r="K39" s="48"/>
      <c r="L39" s="12"/>
      <c r="M39" s="19">
        <v>979</v>
      </c>
      <c r="N39" s="20">
        <v>2292</v>
      </c>
      <c r="O39" s="36">
        <f t="shared" si="9"/>
        <v>1.3411644535240042</v>
      </c>
      <c r="Q39" s="95"/>
      <c r="R39" s="95"/>
      <c r="S39" s="95"/>
      <c r="T39" s="95"/>
      <c r="U39" s="64"/>
    </row>
    <row r="40" spans="2:21" ht="16.5" thickBot="1" x14ac:dyDescent="0.3">
      <c r="B40" s="63"/>
      <c r="C40" s="54" t="s">
        <v>9</v>
      </c>
      <c r="D40" s="12"/>
      <c r="E40" s="17">
        <f>+E41-E42</f>
        <v>1890</v>
      </c>
      <c r="F40" s="18">
        <f>+F41-F42</f>
        <v>2478</v>
      </c>
      <c r="G40" s="36">
        <f t="shared" si="8"/>
        <v>0.31111111111111112</v>
      </c>
      <c r="H40" s="12"/>
      <c r="I40" s="63"/>
      <c r="J40" s="96" t="s">
        <v>9</v>
      </c>
      <c r="K40" s="97"/>
      <c r="L40" s="12"/>
      <c r="M40" s="17">
        <f>+M41-M42</f>
        <v>10940</v>
      </c>
      <c r="N40" s="18">
        <f>+N41-N42</f>
        <v>14679</v>
      </c>
      <c r="O40" s="37">
        <f t="shared" si="9"/>
        <v>0.34177330895795244</v>
      </c>
    </row>
    <row r="41" spans="2:21" ht="16.5" thickBot="1" x14ac:dyDescent="0.3">
      <c r="B41" s="66"/>
      <c r="C41" s="40" t="s">
        <v>47</v>
      </c>
      <c r="D41" s="12"/>
      <c r="E41" s="30">
        <v>8933</v>
      </c>
      <c r="F41" s="31">
        <v>14716</v>
      </c>
      <c r="G41" s="32">
        <f t="shared" si="8"/>
        <v>0.64737490204858394</v>
      </c>
      <c r="H41" s="12"/>
      <c r="I41" s="66"/>
      <c r="J41" s="93" t="s">
        <v>47</v>
      </c>
      <c r="K41" s="94"/>
      <c r="L41" s="12"/>
      <c r="M41" s="30">
        <f>+E23</f>
        <v>60414</v>
      </c>
      <c r="N41" s="31">
        <f>+F23</f>
        <v>90720</v>
      </c>
      <c r="O41" s="37">
        <f t="shared" si="9"/>
        <v>0.50163869301817465</v>
      </c>
      <c r="Q41" s="38"/>
    </row>
    <row r="42" spans="2:21" ht="15.75" x14ac:dyDescent="0.25">
      <c r="B42" s="39" t="s">
        <v>45</v>
      </c>
      <c r="E42" s="41">
        <f>+SUM(E30:E39)</f>
        <v>7043</v>
      </c>
      <c r="F42" s="41">
        <f>+SUM(F30:F39)</f>
        <v>12238</v>
      </c>
      <c r="G42" s="42"/>
      <c r="H42" s="42"/>
      <c r="I42" s="42"/>
      <c r="J42" s="42"/>
      <c r="K42" s="43"/>
      <c r="L42" s="42"/>
      <c r="M42" s="41">
        <f>+SUM(M30:M39)</f>
        <v>49474</v>
      </c>
      <c r="N42" s="41">
        <f>+SUM(N30:N39)</f>
        <v>76041</v>
      </c>
    </row>
    <row r="43" spans="2:21" ht="15.75" x14ac:dyDescent="0.25">
      <c r="E43" s="38"/>
      <c r="K43" s="6"/>
    </row>
    <row r="44" spans="2:21" ht="15.75" x14ac:dyDescent="0.25">
      <c r="K44" s="6"/>
    </row>
    <row r="45" spans="2:21" ht="15.75" x14ac:dyDescent="0.25">
      <c r="K45" s="6"/>
    </row>
    <row r="46" spans="2:21" ht="16.5" thickBot="1" x14ac:dyDescent="0.3">
      <c r="K46" s="6"/>
    </row>
    <row r="47" spans="2:21" ht="16.5" thickBot="1" x14ac:dyDescent="0.3">
      <c r="B47" s="98" t="s">
        <v>53</v>
      </c>
      <c r="C47" s="110"/>
      <c r="D47" s="9"/>
      <c r="E47" s="117" t="s">
        <v>54</v>
      </c>
      <c r="F47" s="118"/>
      <c r="G47" s="119"/>
      <c r="H47" s="12"/>
      <c r="I47" s="12"/>
      <c r="J47" s="98" t="s">
        <v>53</v>
      </c>
      <c r="K47" s="110"/>
      <c r="L47" s="12"/>
      <c r="M47" s="124" t="s">
        <v>55</v>
      </c>
      <c r="N47" s="125"/>
      <c r="O47" s="126"/>
    </row>
    <row r="48" spans="2:21" ht="16.5" thickBot="1" x14ac:dyDescent="0.3">
      <c r="B48" s="123"/>
      <c r="C48" s="122"/>
      <c r="D48" s="12"/>
      <c r="E48" s="23">
        <v>2020</v>
      </c>
      <c r="F48" s="24">
        <v>2021</v>
      </c>
      <c r="G48" s="25" t="s">
        <v>46</v>
      </c>
      <c r="H48" s="12"/>
      <c r="I48" s="12"/>
      <c r="J48" s="123"/>
      <c r="K48" s="122"/>
      <c r="L48" s="12"/>
      <c r="M48" s="23">
        <v>2020</v>
      </c>
      <c r="N48" s="24">
        <v>2021</v>
      </c>
      <c r="O48" s="67" t="s">
        <v>46</v>
      </c>
    </row>
    <row r="49" spans="2:23" ht="15.75" x14ac:dyDescent="0.25">
      <c r="B49" s="56" t="s">
        <v>14</v>
      </c>
      <c r="C49" s="57"/>
      <c r="D49" s="12"/>
      <c r="E49" s="33">
        <v>3083</v>
      </c>
      <c r="F49" s="34">
        <v>5662</v>
      </c>
      <c r="G49" s="35">
        <f t="shared" ref="G49:G57" si="12">+F49/E49-1</f>
        <v>0.83652286733700931</v>
      </c>
      <c r="H49" s="12"/>
      <c r="I49" s="12"/>
      <c r="J49" s="45" t="s">
        <v>13</v>
      </c>
      <c r="K49" s="46"/>
      <c r="L49" s="12"/>
      <c r="M49" s="33">
        <v>27583</v>
      </c>
      <c r="N49" s="34">
        <v>38869</v>
      </c>
      <c r="O49" s="35">
        <f t="shared" ref="O49:O57" si="13">+N49/M49-1</f>
        <v>0.40916506543885722</v>
      </c>
      <c r="Q49" s="95"/>
      <c r="R49" s="95"/>
      <c r="S49" s="95"/>
      <c r="T49" s="95"/>
    </row>
    <row r="50" spans="2:23" ht="15.75" x14ac:dyDescent="0.25">
      <c r="B50" s="58" t="s">
        <v>13</v>
      </c>
      <c r="C50" s="59"/>
      <c r="D50" s="12"/>
      <c r="E50" s="19">
        <v>3708</v>
      </c>
      <c r="F50" s="20">
        <v>5617</v>
      </c>
      <c r="G50" s="36">
        <f t="shared" si="12"/>
        <v>0.51483279395900761</v>
      </c>
      <c r="H50" s="12"/>
      <c r="I50" s="12"/>
      <c r="J50" s="47" t="s">
        <v>14</v>
      </c>
      <c r="K50" s="48"/>
      <c r="L50" s="12"/>
      <c r="M50" s="19">
        <v>20940</v>
      </c>
      <c r="N50" s="20">
        <v>34513</v>
      </c>
      <c r="O50" s="36">
        <f t="shared" si="13"/>
        <v>0.64818529130850044</v>
      </c>
      <c r="Q50" s="95"/>
      <c r="R50" s="95"/>
      <c r="S50" s="95"/>
      <c r="T50" s="95"/>
    </row>
    <row r="51" spans="2:23" ht="15.75" x14ac:dyDescent="0.25">
      <c r="B51" s="60" t="s">
        <v>15</v>
      </c>
      <c r="C51" s="61"/>
      <c r="D51" s="12"/>
      <c r="E51" s="17">
        <v>712</v>
      </c>
      <c r="F51" s="18">
        <v>1956</v>
      </c>
      <c r="G51" s="36">
        <f t="shared" si="12"/>
        <v>1.7471910112359552</v>
      </c>
      <c r="H51" s="12"/>
      <c r="I51" s="12"/>
      <c r="J51" s="49" t="s">
        <v>15</v>
      </c>
      <c r="K51" s="50"/>
      <c r="L51" s="12"/>
      <c r="M51" s="17">
        <v>3542</v>
      </c>
      <c r="N51" s="18">
        <v>9214</v>
      </c>
      <c r="O51" s="36">
        <f t="shared" si="13"/>
        <v>1.6013551665725578</v>
      </c>
      <c r="Q51" s="95"/>
      <c r="R51" s="95"/>
      <c r="S51" s="95"/>
      <c r="T51" s="95"/>
    </row>
    <row r="52" spans="2:23" ht="15.75" x14ac:dyDescent="0.25">
      <c r="B52" s="58" t="s">
        <v>16</v>
      </c>
      <c r="C52" s="59"/>
      <c r="D52" s="12"/>
      <c r="E52" s="19">
        <v>690</v>
      </c>
      <c r="F52" s="20">
        <v>466</v>
      </c>
      <c r="G52" s="36">
        <f t="shared" si="12"/>
        <v>-0.32463768115942027</v>
      </c>
      <c r="H52" s="12"/>
      <c r="I52" s="12"/>
      <c r="J52" s="47" t="s">
        <v>16</v>
      </c>
      <c r="K52" s="48"/>
      <c r="L52" s="12"/>
      <c r="M52" s="19">
        <v>3991</v>
      </c>
      <c r="N52" s="20">
        <v>3220</v>
      </c>
      <c r="O52" s="36">
        <f t="shared" si="13"/>
        <v>-0.19318466549736912</v>
      </c>
      <c r="Q52" s="95"/>
      <c r="R52" s="95"/>
      <c r="S52" s="95"/>
      <c r="T52" s="95"/>
    </row>
    <row r="53" spans="2:23" ht="15.75" x14ac:dyDescent="0.25">
      <c r="B53" s="60" t="s">
        <v>20</v>
      </c>
      <c r="C53" s="61"/>
      <c r="D53" s="12"/>
      <c r="E53" s="17">
        <v>392</v>
      </c>
      <c r="F53" s="18">
        <v>425</v>
      </c>
      <c r="G53" s="36">
        <f t="shared" si="12"/>
        <v>8.418367346938771E-2</v>
      </c>
      <c r="H53" s="12"/>
      <c r="I53" s="12"/>
      <c r="J53" s="49" t="s">
        <v>20</v>
      </c>
      <c r="K53" s="50"/>
      <c r="L53" s="12"/>
      <c r="M53" s="17">
        <v>1556</v>
      </c>
      <c r="N53" s="18">
        <v>2253</v>
      </c>
      <c r="O53" s="36">
        <f t="shared" si="13"/>
        <v>0.44794344473007719</v>
      </c>
      <c r="Q53" s="95"/>
      <c r="R53" s="95"/>
      <c r="S53" s="95"/>
      <c r="T53" s="95"/>
    </row>
    <row r="54" spans="2:23" ht="15.75" x14ac:dyDescent="0.25">
      <c r="B54" s="58" t="s">
        <v>17</v>
      </c>
      <c r="C54" s="59"/>
      <c r="D54" s="12"/>
      <c r="E54" s="19">
        <v>83</v>
      </c>
      <c r="F54" s="20">
        <v>355</v>
      </c>
      <c r="G54" s="36">
        <f t="shared" si="12"/>
        <v>3.2771084337349397</v>
      </c>
      <c r="H54" s="12"/>
      <c r="I54" s="12"/>
      <c r="J54" s="47" t="s">
        <v>17</v>
      </c>
      <c r="K54" s="48"/>
      <c r="L54" s="12"/>
      <c r="M54" s="19">
        <v>1288</v>
      </c>
      <c r="N54" s="20">
        <v>1658</v>
      </c>
      <c r="O54" s="36">
        <f t="shared" si="13"/>
        <v>0.28726708074534169</v>
      </c>
      <c r="Q54" s="95"/>
      <c r="R54" s="95"/>
      <c r="S54" s="95"/>
      <c r="T54" s="95"/>
    </row>
    <row r="55" spans="2:23" ht="15.75" x14ac:dyDescent="0.25">
      <c r="B55" s="60" t="s">
        <v>18</v>
      </c>
      <c r="C55" s="61"/>
      <c r="D55" s="12"/>
      <c r="E55" s="17">
        <v>189</v>
      </c>
      <c r="F55" s="18">
        <v>126</v>
      </c>
      <c r="G55" s="36">
        <f t="shared" si="12"/>
        <v>-0.33333333333333337</v>
      </c>
      <c r="H55" s="12"/>
      <c r="I55" s="12"/>
      <c r="J55" s="49" t="s">
        <v>18</v>
      </c>
      <c r="K55" s="50"/>
      <c r="L55" s="12"/>
      <c r="M55" s="17">
        <v>1020</v>
      </c>
      <c r="N55" s="18">
        <v>542</v>
      </c>
      <c r="O55" s="36">
        <f t="shared" si="13"/>
        <v>-0.46862745098039216</v>
      </c>
      <c r="Q55" s="95"/>
      <c r="R55" s="95"/>
      <c r="S55" s="95"/>
      <c r="T55" s="95"/>
    </row>
    <row r="56" spans="2:23" ht="16.5" thickBot="1" x14ac:dyDescent="0.3">
      <c r="B56" s="58" t="s">
        <v>19</v>
      </c>
      <c r="C56" s="59"/>
      <c r="D56" s="12"/>
      <c r="E56" s="19">
        <v>76</v>
      </c>
      <c r="F56" s="20">
        <v>109</v>
      </c>
      <c r="G56" s="36">
        <f t="shared" si="12"/>
        <v>0.43421052631578938</v>
      </c>
      <c r="H56" s="12"/>
      <c r="I56" s="12"/>
      <c r="J56" s="47" t="s">
        <v>19</v>
      </c>
      <c r="K56" s="48"/>
      <c r="L56" s="12"/>
      <c r="M56" s="19">
        <v>494</v>
      </c>
      <c r="N56" s="20">
        <v>451</v>
      </c>
      <c r="O56" s="36">
        <f t="shared" si="13"/>
        <v>-8.7044534412955454E-2</v>
      </c>
      <c r="Q56" s="95"/>
      <c r="R56" s="95"/>
      <c r="S56" s="95"/>
      <c r="T56" s="95"/>
    </row>
    <row r="57" spans="2:23" ht="16.5" thickBot="1" x14ac:dyDescent="0.3">
      <c r="B57" s="93" t="s">
        <v>47</v>
      </c>
      <c r="C57" s="94"/>
      <c r="D57" s="12"/>
      <c r="E57" s="30">
        <f>+E41</f>
        <v>8933</v>
      </c>
      <c r="F57" s="31">
        <f>+F41</f>
        <v>14716</v>
      </c>
      <c r="G57" s="32">
        <f t="shared" si="12"/>
        <v>0.64737490204858394</v>
      </c>
      <c r="H57" s="12"/>
      <c r="I57" s="12"/>
      <c r="J57" s="93" t="s">
        <v>47</v>
      </c>
      <c r="K57" s="94"/>
      <c r="L57" s="12"/>
      <c r="M57" s="30">
        <f>+SUM(M49:M56)</f>
        <v>60414</v>
      </c>
      <c r="N57" s="31">
        <f>+SUM(N49:N56)</f>
        <v>90720</v>
      </c>
      <c r="O57" s="32">
        <f t="shared" si="13"/>
        <v>0.50163869301817465</v>
      </c>
    </row>
    <row r="58" spans="2:23" ht="15.75" x14ac:dyDescent="0.25">
      <c r="B58" s="39" t="s">
        <v>45</v>
      </c>
    </row>
    <row r="59" spans="2:23" ht="15.75" x14ac:dyDescent="0.25">
      <c r="C59" s="5"/>
    </row>
    <row r="60" spans="2:23" ht="15.75" x14ac:dyDescent="0.25">
      <c r="C60" s="5"/>
      <c r="G60" s="38"/>
      <c r="I60" s="38"/>
    </row>
    <row r="61" spans="2:23" ht="16.5" thickBot="1" x14ac:dyDescent="0.3">
      <c r="F61" s="8"/>
    </row>
    <row r="62" spans="2:23" ht="16.5" thickBot="1" x14ac:dyDescent="0.3">
      <c r="B62" s="113" t="s">
        <v>58</v>
      </c>
      <c r="C62" s="115" t="s">
        <v>12</v>
      </c>
      <c r="D62" s="9"/>
      <c r="E62" s="117" t="s">
        <v>59</v>
      </c>
      <c r="F62" s="118"/>
      <c r="G62" s="119"/>
      <c r="H62" s="12"/>
      <c r="I62" s="100" t="s">
        <v>58</v>
      </c>
      <c r="J62" s="120" t="s">
        <v>12</v>
      </c>
      <c r="K62" s="110"/>
      <c r="L62" s="12"/>
      <c r="M62" s="117" t="s">
        <v>43</v>
      </c>
      <c r="N62" s="118"/>
      <c r="O62" s="119"/>
    </row>
    <row r="63" spans="2:23" ht="16.5" thickBot="1" x14ac:dyDescent="0.3">
      <c r="B63" s="114"/>
      <c r="C63" s="116"/>
      <c r="D63" s="12"/>
      <c r="E63" s="23">
        <v>2020</v>
      </c>
      <c r="F63" s="24">
        <v>2021</v>
      </c>
      <c r="G63" s="25" t="s">
        <v>46</v>
      </c>
      <c r="H63" s="12"/>
      <c r="I63" s="101"/>
      <c r="J63" s="121"/>
      <c r="K63" s="122"/>
      <c r="L63" s="12"/>
      <c r="M63" s="23">
        <v>2020</v>
      </c>
      <c r="N63" s="24">
        <v>2021</v>
      </c>
      <c r="O63" s="25" t="s">
        <v>46</v>
      </c>
    </row>
    <row r="64" spans="2:23" ht="15.75" x14ac:dyDescent="0.25">
      <c r="B64" s="26">
        <v>1</v>
      </c>
      <c r="C64" s="52" t="s">
        <v>23</v>
      </c>
      <c r="D64" s="12"/>
      <c r="E64" s="17">
        <v>117</v>
      </c>
      <c r="F64" s="18">
        <v>205</v>
      </c>
      <c r="G64" s="35">
        <f t="shared" ref="G64:G75" si="14">+F64/E64-1</f>
        <v>0.75213675213675213</v>
      </c>
      <c r="H64" s="12"/>
      <c r="I64" s="63">
        <v>1</v>
      </c>
      <c r="J64" s="45" t="s">
        <v>23</v>
      </c>
      <c r="K64" s="46"/>
      <c r="L64" s="12"/>
      <c r="M64" s="33">
        <v>1071</v>
      </c>
      <c r="N64" s="34">
        <v>1298</v>
      </c>
      <c r="O64" s="35">
        <f t="shared" ref="O64:O75" si="15">+N64/M64-1</f>
        <v>0.21195144724556481</v>
      </c>
      <c r="Q64" s="95"/>
      <c r="R64" s="95"/>
      <c r="V64" s="95"/>
      <c r="W64" s="95"/>
    </row>
    <row r="65" spans="2:23" ht="15.75" x14ac:dyDescent="0.25">
      <c r="B65" s="27">
        <f>+B64+1</f>
        <v>2</v>
      </c>
      <c r="C65" s="53" t="s">
        <v>25</v>
      </c>
      <c r="D65" s="12"/>
      <c r="E65" s="19">
        <v>45</v>
      </c>
      <c r="F65" s="20">
        <v>76</v>
      </c>
      <c r="G65" s="36">
        <f t="shared" si="14"/>
        <v>0.68888888888888888</v>
      </c>
      <c r="H65" s="12"/>
      <c r="I65" s="65">
        <f>+I64+1</f>
        <v>2</v>
      </c>
      <c r="J65" s="47" t="s">
        <v>11</v>
      </c>
      <c r="K65" s="48"/>
      <c r="L65" s="12"/>
      <c r="M65" s="19">
        <v>1138</v>
      </c>
      <c r="N65" s="20">
        <v>1058</v>
      </c>
      <c r="O65" s="36">
        <f t="shared" si="15"/>
        <v>-7.0298769771529046E-2</v>
      </c>
      <c r="Q65" s="95"/>
      <c r="R65" s="95"/>
      <c r="V65" s="95"/>
      <c r="W65" s="95"/>
    </row>
    <row r="66" spans="2:23" ht="15.75" x14ac:dyDescent="0.25">
      <c r="B66" s="28">
        <f t="shared" ref="B66:B73" si="16">+B65+1</f>
        <v>3</v>
      </c>
      <c r="C66" s="54" t="s">
        <v>11</v>
      </c>
      <c r="D66" s="12"/>
      <c r="E66" s="17">
        <v>231</v>
      </c>
      <c r="F66" s="18">
        <v>55</v>
      </c>
      <c r="G66" s="36">
        <f t="shared" si="14"/>
        <v>-0.76190476190476186</v>
      </c>
      <c r="H66" s="12"/>
      <c r="I66" s="63">
        <f t="shared" ref="I66:I73" si="17">+I65+1</f>
        <v>3</v>
      </c>
      <c r="J66" s="49" t="s">
        <v>25</v>
      </c>
      <c r="K66" s="50"/>
      <c r="L66" s="12"/>
      <c r="M66" s="17">
        <v>296</v>
      </c>
      <c r="N66" s="18">
        <v>444</v>
      </c>
      <c r="O66" s="36">
        <f t="shared" si="15"/>
        <v>0.5</v>
      </c>
      <c r="Q66" s="95"/>
      <c r="R66" s="95"/>
      <c r="V66" s="95"/>
      <c r="W66" s="95"/>
    </row>
    <row r="67" spans="2:23" ht="15.75" x14ac:dyDescent="0.25">
      <c r="B67" s="27">
        <f t="shared" si="16"/>
        <v>4</v>
      </c>
      <c r="C67" s="53" t="s">
        <v>24</v>
      </c>
      <c r="D67" s="12"/>
      <c r="E67" s="19">
        <v>28</v>
      </c>
      <c r="F67" s="20">
        <v>48</v>
      </c>
      <c r="G67" s="36">
        <f t="shared" si="14"/>
        <v>0.71428571428571419</v>
      </c>
      <c r="H67" s="12"/>
      <c r="I67" s="65">
        <f t="shared" si="17"/>
        <v>4</v>
      </c>
      <c r="J67" s="47" t="s">
        <v>24</v>
      </c>
      <c r="K67" s="48"/>
      <c r="L67" s="12"/>
      <c r="M67" s="19">
        <v>205</v>
      </c>
      <c r="N67" s="20">
        <v>399</v>
      </c>
      <c r="O67" s="36">
        <f t="shared" si="15"/>
        <v>0.9463414634146341</v>
      </c>
      <c r="Q67" s="95"/>
      <c r="R67" s="95"/>
      <c r="V67" s="95"/>
      <c r="W67" s="95"/>
    </row>
    <row r="68" spans="2:23" ht="15.75" x14ac:dyDescent="0.25">
      <c r="B68" s="28">
        <f t="shared" si="16"/>
        <v>5</v>
      </c>
      <c r="C68" s="54" t="s">
        <v>26</v>
      </c>
      <c r="D68" s="12"/>
      <c r="E68" s="17">
        <v>16</v>
      </c>
      <c r="F68" s="18">
        <v>31</v>
      </c>
      <c r="G68" s="36">
        <f t="shared" si="14"/>
        <v>0.9375</v>
      </c>
      <c r="H68" s="12"/>
      <c r="I68" s="63">
        <f t="shared" si="17"/>
        <v>5</v>
      </c>
      <c r="J68" s="49" t="s">
        <v>27</v>
      </c>
      <c r="K68" s="50"/>
      <c r="L68" s="12"/>
      <c r="M68" s="17">
        <v>142</v>
      </c>
      <c r="N68" s="18">
        <v>176</v>
      </c>
      <c r="O68" s="36">
        <f t="shared" si="15"/>
        <v>0.23943661971830976</v>
      </c>
      <c r="Q68" s="95"/>
      <c r="R68" s="95"/>
      <c r="V68" s="95"/>
      <c r="W68" s="95"/>
    </row>
    <row r="69" spans="2:23" ht="15.75" x14ac:dyDescent="0.25">
      <c r="B69" s="27">
        <f t="shared" si="16"/>
        <v>6</v>
      </c>
      <c r="C69" s="53" t="s">
        <v>27</v>
      </c>
      <c r="D69" s="12"/>
      <c r="E69" s="19">
        <v>25</v>
      </c>
      <c r="F69" s="20">
        <v>19</v>
      </c>
      <c r="G69" s="36">
        <f t="shared" si="14"/>
        <v>-0.24</v>
      </c>
      <c r="H69" s="12"/>
      <c r="I69" s="65">
        <f t="shared" si="17"/>
        <v>6</v>
      </c>
      <c r="J69" s="47" t="s">
        <v>26</v>
      </c>
      <c r="K69" s="48"/>
      <c r="L69" s="12"/>
      <c r="M69" s="19">
        <v>50</v>
      </c>
      <c r="N69" s="20">
        <v>115</v>
      </c>
      <c r="O69" s="36">
        <f t="shared" si="15"/>
        <v>1.2999999999999998</v>
      </c>
      <c r="Q69" s="95"/>
      <c r="R69" s="95"/>
      <c r="V69" s="95"/>
      <c r="W69" s="95"/>
    </row>
    <row r="70" spans="2:23" ht="15.75" x14ac:dyDescent="0.25">
      <c r="B70" s="28">
        <f t="shared" si="16"/>
        <v>7</v>
      </c>
      <c r="C70" s="54" t="s">
        <v>102</v>
      </c>
      <c r="D70" s="12"/>
      <c r="E70" s="17">
        <v>4</v>
      </c>
      <c r="F70" s="18">
        <v>9</v>
      </c>
      <c r="G70" s="36">
        <f t="shared" si="14"/>
        <v>1.25</v>
      </c>
      <c r="H70" s="12"/>
      <c r="I70" s="63">
        <f t="shared" si="17"/>
        <v>7</v>
      </c>
      <c r="J70" s="49" t="s">
        <v>29</v>
      </c>
      <c r="K70" s="50"/>
      <c r="L70" s="12"/>
      <c r="M70" s="17">
        <v>21</v>
      </c>
      <c r="N70" s="18">
        <v>33</v>
      </c>
      <c r="O70" s="36">
        <f t="shared" si="15"/>
        <v>0.5714285714285714</v>
      </c>
      <c r="Q70" s="95"/>
      <c r="R70" s="95"/>
      <c r="V70" s="95"/>
      <c r="W70" s="95"/>
    </row>
    <row r="71" spans="2:23" ht="15.75" x14ac:dyDescent="0.25">
      <c r="B71" s="27">
        <f t="shared" si="16"/>
        <v>8</v>
      </c>
      <c r="C71" s="53" t="s">
        <v>28</v>
      </c>
      <c r="D71" s="12"/>
      <c r="E71" s="19">
        <v>10</v>
      </c>
      <c r="F71" s="20">
        <v>3</v>
      </c>
      <c r="G71" s="36">
        <f t="shared" si="14"/>
        <v>-0.7</v>
      </c>
      <c r="H71" s="12"/>
      <c r="I71" s="65">
        <f t="shared" si="17"/>
        <v>8</v>
      </c>
      <c r="J71" s="47" t="s">
        <v>44</v>
      </c>
      <c r="K71" s="48"/>
      <c r="L71" s="12"/>
      <c r="M71" s="19">
        <v>17</v>
      </c>
      <c r="N71" s="20">
        <v>22</v>
      </c>
      <c r="O71" s="36">
        <f t="shared" si="15"/>
        <v>0.29411764705882359</v>
      </c>
      <c r="Q71" s="95"/>
      <c r="R71" s="95"/>
      <c r="V71" s="95"/>
      <c r="W71" s="95"/>
    </row>
    <row r="72" spans="2:23" ht="15.75" x14ac:dyDescent="0.25">
      <c r="B72" s="28">
        <f t="shared" si="16"/>
        <v>9</v>
      </c>
      <c r="C72" s="54" t="s">
        <v>44</v>
      </c>
      <c r="D72" s="12"/>
      <c r="E72" s="17">
        <v>3</v>
      </c>
      <c r="F72" s="18">
        <v>3</v>
      </c>
      <c r="G72" s="36">
        <f t="shared" si="14"/>
        <v>0</v>
      </c>
      <c r="H72" s="12"/>
      <c r="I72" s="63">
        <f t="shared" si="17"/>
        <v>9</v>
      </c>
      <c r="J72" s="49" t="s">
        <v>28</v>
      </c>
      <c r="K72" s="50"/>
      <c r="L72" s="12"/>
      <c r="M72" s="17">
        <v>34</v>
      </c>
      <c r="N72" s="18">
        <v>22</v>
      </c>
      <c r="O72" s="36">
        <f t="shared" si="15"/>
        <v>-0.3529411764705882</v>
      </c>
      <c r="Q72" s="95"/>
      <c r="R72" s="95"/>
      <c r="V72" s="95"/>
      <c r="W72" s="95"/>
    </row>
    <row r="73" spans="2:23" ht="15.75" x14ac:dyDescent="0.25">
      <c r="B73" s="27">
        <f t="shared" si="16"/>
        <v>10</v>
      </c>
      <c r="C73" s="53" t="s">
        <v>29</v>
      </c>
      <c r="D73" s="12"/>
      <c r="E73" s="19">
        <v>4</v>
      </c>
      <c r="F73" s="20">
        <v>3</v>
      </c>
      <c r="G73" s="36">
        <f t="shared" si="14"/>
        <v>-0.25</v>
      </c>
      <c r="H73" s="12"/>
      <c r="I73" s="65">
        <f t="shared" si="17"/>
        <v>10</v>
      </c>
      <c r="J73" s="47" t="s">
        <v>102</v>
      </c>
      <c r="K73" s="48"/>
      <c r="L73" s="12"/>
      <c r="M73" s="19">
        <v>16</v>
      </c>
      <c r="N73" s="20">
        <v>19</v>
      </c>
      <c r="O73" s="36">
        <f t="shared" si="15"/>
        <v>0.1875</v>
      </c>
      <c r="Q73" s="95"/>
      <c r="R73" s="95"/>
      <c r="V73" s="95"/>
      <c r="W73" s="95"/>
    </row>
    <row r="74" spans="2:23" ht="16.5" thickBot="1" x14ac:dyDescent="0.3">
      <c r="B74" s="28"/>
      <c r="C74" s="54" t="s">
        <v>9</v>
      </c>
      <c r="D74" s="12"/>
      <c r="E74" s="17">
        <f>+E75-E77</f>
        <v>0</v>
      </c>
      <c r="F74" s="18">
        <f>+F75-F77</f>
        <v>2</v>
      </c>
      <c r="G74" s="37">
        <v>1</v>
      </c>
      <c r="H74" s="12"/>
      <c r="I74" s="63"/>
      <c r="J74" s="96" t="s">
        <v>9</v>
      </c>
      <c r="K74" s="97"/>
      <c r="L74" s="12"/>
      <c r="M74" s="17">
        <f>+M75-M76</f>
        <v>4</v>
      </c>
      <c r="N74" s="18">
        <f>+N75-N76</f>
        <v>13</v>
      </c>
      <c r="O74" s="37">
        <f t="shared" si="15"/>
        <v>2.25</v>
      </c>
    </row>
    <row r="75" spans="2:23" ht="16.5" thickBot="1" x14ac:dyDescent="0.3">
      <c r="B75" s="29"/>
      <c r="C75" s="40" t="s">
        <v>47</v>
      </c>
      <c r="D75" s="12"/>
      <c r="E75" s="30">
        <v>483</v>
      </c>
      <c r="F75" s="31">
        <v>454</v>
      </c>
      <c r="G75" s="37">
        <f t="shared" si="14"/>
        <v>-6.0041407867494789E-2</v>
      </c>
      <c r="H75" s="12"/>
      <c r="I75" s="66"/>
      <c r="J75" s="93" t="s">
        <v>47</v>
      </c>
      <c r="K75" s="94"/>
      <c r="L75" s="12"/>
      <c r="M75" s="30">
        <v>2994</v>
      </c>
      <c r="N75" s="31">
        <v>3599</v>
      </c>
      <c r="O75" s="37">
        <f t="shared" si="15"/>
        <v>0.20207080828323321</v>
      </c>
      <c r="Q75" s="38"/>
      <c r="R75" s="38"/>
    </row>
    <row r="76" spans="2:23" ht="15.75" x14ac:dyDescent="0.25">
      <c r="B76" s="39" t="s">
        <v>88</v>
      </c>
      <c r="G76" s="42"/>
      <c r="H76" s="42"/>
      <c r="I76" s="42"/>
      <c r="J76" s="42"/>
      <c r="K76" s="43"/>
      <c r="L76" s="42"/>
      <c r="M76" s="41">
        <f>+SUM(M64:M73)</f>
        <v>2990</v>
      </c>
      <c r="N76" s="41">
        <f>+SUM(N64:N73)</f>
        <v>3586</v>
      </c>
    </row>
    <row r="77" spans="2:23" x14ac:dyDescent="0.25">
      <c r="E77" s="41">
        <f>+SUM(E64:E73)</f>
        <v>483</v>
      </c>
      <c r="F77" s="41">
        <f>+SUM(F64:F73)</f>
        <v>452</v>
      </c>
    </row>
    <row r="78" spans="2:23" x14ac:dyDescent="0.25"/>
    <row r="79" spans="2:23" x14ac:dyDescent="0.25"/>
    <row r="80" spans="2:23" ht="15.75" thickBot="1" x14ac:dyDescent="0.3"/>
    <row r="81" spans="2:20" ht="16.5" thickBot="1" x14ac:dyDescent="0.3">
      <c r="B81" s="113" t="s">
        <v>58</v>
      </c>
      <c r="C81" s="115" t="s">
        <v>12</v>
      </c>
      <c r="D81" s="9"/>
      <c r="E81" s="117" t="s">
        <v>71</v>
      </c>
      <c r="F81" s="118"/>
      <c r="G81" s="119"/>
      <c r="H81" s="12"/>
      <c r="I81" s="100" t="s">
        <v>58</v>
      </c>
      <c r="J81" s="120" t="s">
        <v>12</v>
      </c>
      <c r="K81" s="110"/>
      <c r="L81" s="12"/>
      <c r="M81" s="117" t="s">
        <v>81</v>
      </c>
      <c r="N81" s="118"/>
      <c r="O81" s="119"/>
    </row>
    <row r="82" spans="2:20" ht="16.5" thickBot="1" x14ac:dyDescent="0.3">
      <c r="B82" s="114"/>
      <c r="C82" s="116"/>
      <c r="D82" s="12"/>
      <c r="E82" s="23">
        <v>2020</v>
      </c>
      <c r="F82" s="24">
        <v>2021</v>
      </c>
      <c r="G82" s="25" t="s">
        <v>46</v>
      </c>
      <c r="H82" s="12"/>
      <c r="I82" s="101"/>
      <c r="J82" s="121"/>
      <c r="K82" s="122"/>
      <c r="L82" s="12"/>
      <c r="M82" s="23">
        <v>2020</v>
      </c>
      <c r="N82" s="24">
        <v>2021</v>
      </c>
      <c r="O82" s="25" t="s">
        <v>46</v>
      </c>
      <c r="Q82" s="51"/>
      <c r="R82" s="51"/>
      <c r="S82" s="95"/>
      <c r="T82" s="95"/>
    </row>
    <row r="83" spans="2:20" ht="15.75" x14ac:dyDescent="0.25">
      <c r="B83" s="26">
        <v>1</v>
      </c>
      <c r="C83" s="52" t="s">
        <v>73</v>
      </c>
      <c r="D83" s="12"/>
      <c r="E83" s="17">
        <v>4396</v>
      </c>
      <c r="F83" s="18">
        <v>8512</v>
      </c>
      <c r="G83" s="35">
        <f t="shared" ref="G83:G94" si="18">+F83/E83-1</f>
        <v>0.93630573248407645</v>
      </c>
      <c r="H83" s="12"/>
      <c r="I83" s="63">
        <v>1</v>
      </c>
      <c r="J83" s="45" t="s">
        <v>73</v>
      </c>
      <c r="K83" s="46"/>
      <c r="L83" s="12"/>
      <c r="M83" s="33">
        <v>32383</v>
      </c>
      <c r="N83" s="34">
        <v>48345</v>
      </c>
      <c r="O83" s="35">
        <f t="shared" ref="O83:O94" si="19">+N83/M83-1</f>
        <v>0.49291294815180797</v>
      </c>
      <c r="Q83" s="51"/>
      <c r="R83" s="51"/>
      <c r="S83" s="95"/>
      <c r="T83" s="95"/>
    </row>
    <row r="84" spans="2:20" ht="15.75" x14ac:dyDescent="0.25">
      <c r="B84" s="27">
        <f>+B83+1</f>
        <v>2</v>
      </c>
      <c r="C84" s="53" t="s">
        <v>72</v>
      </c>
      <c r="D84" s="12"/>
      <c r="E84" s="19">
        <v>4384</v>
      </c>
      <c r="F84" s="20">
        <v>7826</v>
      </c>
      <c r="G84" s="36">
        <f t="shared" si="18"/>
        <v>0.78512773722627727</v>
      </c>
      <c r="H84" s="12"/>
      <c r="I84" s="65">
        <f>+I83+1</f>
        <v>2</v>
      </c>
      <c r="J84" s="47" t="s">
        <v>75</v>
      </c>
      <c r="K84" s="48"/>
      <c r="L84" s="12"/>
      <c r="M84" s="19">
        <v>21607</v>
      </c>
      <c r="N84" s="20">
        <v>36565</v>
      </c>
      <c r="O84" s="36">
        <f t="shared" si="19"/>
        <v>0.69227565140926561</v>
      </c>
      <c r="Q84" s="51"/>
      <c r="R84" s="51"/>
      <c r="S84" s="95"/>
      <c r="T84" s="95"/>
    </row>
    <row r="85" spans="2:20" ht="15.75" x14ac:dyDescent="0.25">
      <c r="B85" s="28">
        <f t="shared" ref="B85:B92" si="20">+B84+1</f>
        <v>3</v>
      </c>
      <c r="C85" s="54" t="s">
        <v>75</v>
      </c>
      <c r="D85" s="12"/>
      <c r="E85" s="17">
        <v>1766</v>
      </c>
      <c r="F85" s="18">
        <v>6130</v>
      </c>
      <c r="G85" s="36">
        <f t="shared" si="18"/>
        <v>2.4711211778029445</v>
      </c>
      <c r="H85" s="12"/>
      <c r="I85" s="63">
        <f t="shared" ref="I85:I92" si="21">+I84+1</f>
        <v>3</v>
      </c>
      <c r="J85" s="49" t="s">
        <v>72</v>
      </c>
      <c r="K85" s="50"/>
      <c r="L85" s="12"/>
      <c r="M85" s="17">
        <v>38754</v>
      </c>
      <c r="N85" s="18">
        <v>35456</v>
      </c>
      <c r="O85" s="36">
        <f t="shared" si="19"/>
        <v>-8.5100892811064699E-2</v>
      </c>
      <c r="Q85" s="51"/>
      <c r="R85" s="51"/>
      <c r="S85" s="95"/>
      <c r="T85" s="95"/>
    </row>
    <row r="86" spans="2:20" ht="15.75" x14ac:dyDescent="0.25">
      <c r="B86" s="27">
        <f t="shared" si="20"/>
        <v>4</v>
      </c>
      <c r="C86" s="53" t="s">
        <v>77</v>
      </c>
      <c r="D86" s="12"/>
      <c r="E86" s="19">
        <v>1175</v>
      </c>
      <c r="F86" s="20">
        <v>4739</v>
      </c>
      <c r="G86" s="36">
        <f t="shared" si="18"/>
        <v>3.0331914893617018</v>
      </c>
      <c r="H86" s="12"/>
      <c r="I86" s="65">
        <f t="shared" si="21"/>
        <v>4</v>
      </c>
      <c r="J86" s="47" t="s">
        <v>74</v>
      </c>
      <c r="K86" s="48"/>
      <c r="L86" s="12"/>
      <c r="M86" s="19">
        <v>26353</v>
      </c>
      <c r="N86" s="20">
        <v>35028</v>
      </c>
      <c r="O86" s="36">
        <f t="shared" si="19"/>
        <v>0.32918453307023876</v>
      </c>
      <c r="Q86" s="51"/>
      <c r="R86" s="51"/>
      <c r="S86" s="95"/>
      <c r="T86" s="95"/>
    </row>
    <row r="87" spans="2:20" ht="15.75" x14ac:dyDescent="0.25">
      <c r="B87" s="28">
        <f t="shared" si="20"/>
        <v>5</v>
      </c>
      <c r="C87" s="54" t="s">
        <v>74</v>
      </c>
      <c r="D87" s="12"/>
      <c r="E87" s="17">
        <v>2550</v>
      </c>
      <c r="F87" s="18">
        <v>4701</v>
      </c>
      <c r="G87" s="36">
        <f t="shared" si="18"/>
        <v>0.84352941176470586</v>
      </c>
      <c r="H87" s="12"/>
      <c r="I87" s="63">
        <f t="shared" si="21"/>
        <v>5</v>
      </c>
      <c r="J87" s="49" t="s">
        <v>77</v>
      </c>
      <c r="K87" s="50"/>
      <c r="L87" s="12"/>
      <c r="M87" s="17">
        <v>8424</v>
      </c>
      <c r="N87" s="18">
        <v>30156</v>
      </c>
      <c r="O87" s="36">
        <f t="shared" si="19"/>
        <v>2.5797720797720798</v>
      </c>
      <c r="Q87" s="51"/>
      <c r="R87" s="51"/>
      <c r="S87" s="95"/>
      <c r="T87" s="95"/>
    </row>
    <row r="88" spans="2:20" ht="15.75" x14ac:dyDescent="0.25">
      <c r="B88" s="27">
        <f t="shared" si="20"/>
        <v>6</v>
      </c>
      <c r="C88" s="53" t="s">
        <v>8</v>
      </c>
      <c r="D88" s="12"/>
      <c r="E88" s="19">
        <v>1469</v>
      </c>
      <c r="F88" s="20">
        <v>4271</v>
      </c>
      <c r="G88" s="36">
        <f t="shared" si="18"/>
        <v>1.9074200136147037</v>
      </c>
      <c r="H88" s="12"/>
      <c r="I88" s="65">
        <f t="shared" si="21"/>
        <v>6</v>
      </c>
      <c r="J88" s="47" t="s">
        <v>8</v>
      </c>
      <c r="K88" s="48"/>
      <c r="L88" s="12"/>
      <c r="M88" s="19">
        <v>14491</v>
      </c>
      <c r="N88" s="20">
        <v>25327</v>
      </c>
      <c r="O88" s="36">
        <f t="shared" si="19"/>
        <v>0.74777448071216623</v>
      </c>
      <c r="Q88" s="51"/>
      <c r="R88" s="51"/>
      <c r="S88" s="95"/>
      <c r="T88" s="95"/>
    </row>
    <row r="89" spans="2:20" ht="15.75" x14ac:dyDescent="0.25">
      <c r="B89" s="28">
        <f t="shared" si="20"/>
        <v>7</v>
      </c>
      <c r="C89" s="54" t="s">
        <v>79</v>
      </c>
      <c r="D89" s="12"/>
      <c r="E89" s="17">
        <v>617</v>
      </c>
      <c r="F89" s="18">
        <v>4064</v>
      </c>
      <c r="G89" s="36">
        <f t="shared" si="18"/>
        <v>5.586709886547812</v>
      </c>
      <c r="H89" s="12"/>
      <c r="I89" s="63">
        <f t="shared" si="21"/>
        <v>7</v>
      </c>
      <c r="J89" s="49" t="s">
        <v>79</v>
      </c>
      <c r="K89" s="50"/>
      <c r="L89" s="12"/>
      <c r="M89" s="17">
        <v>6887</v>
      </c>
      <c r="N89" s="18">
        <v>17501</v>
      </c>
      <c r="O89" s="36">
        <f t="shared" si="19"/>
        <v>1.5411645128502975</v>
      </c>
      <c r="Q89" s="51"/>
      <c r="R89" s="51"/>
      <c r="S89" s="95"/>
      <c r="T89" s="95"/>
    </row>
    <row r="90" spans="2:20" ht="15.75" x14ac:dyDescent="0.25">
      <c r="B90" s="27">
        <f t="shared" si="20"/>
        <v>8</v>
      </c>
      <c r="C90" s="53" t="s">
        <v>78</v>
      </c>
      <c r="D90" s="12"/>
      <c r="E90" s="19">
        <v>536</v>
      </c>
      <c r="F90" s="20">
        <v>1879</v>
      </c>
      <c r="G90" s="36">
        <f t="shared" si="18"/>
        <v>2.5055970149253732</v>
      </c>
      <c r="H90" s="12"/>
      <c r="I90" s="65">
        <f t="shared" si="21"/>
        <v>8</v>
      </c>
      <c r="J90" s="47" t="s">
        <v>78</v>
      </c>
      <c r="K90" s="48"/>
      <c r="L90" s="12"/>
      <c r="M90" s="19">
        <v>6770</v>
      </c>
      <c r="N90" s="20">
        <v>13415</v>
      </c>
      <c r="O90" s="36">
        <f t="shared" si="19"/>
        <v>0.98153618906942386</v>
      </c>
      <c r="Q90" s="51"/>
      <c r="R90" s="51"/>
      <c r="S90" s="95"/>
      <c r="T90" s="95"/>
    </row>
    <row r="91" spans="2:20" ht="15.75" x14ac:dyDescent="0.25">
      <c r="B91" s="28">
        <f t="shared" si="20"/>
        <v>9</v>
      </c>
      <c r="C91" s="54" t="s">
        <v>113</v>
      </c>
      <c r="D91" s="12"/>
      <c r="E91" s="17">
        <v>4</v>
      </c>
      <c r="F91" s="18">
        <v>800</v>
      </c>
      <c r="G91" s="36">
        <f t="shared" si="18"/>
        <v>199</v>
      </c>
      <c r="H91" s="12"/>
      <c r="I91" s="63">
        <f t="shared" si="21"/>
        <v>9</v>
      </c>
      <c r="J91" s="49" t="s">
        <v>76</v>
      </c>
      <c r="K91" s="50"/>
      <c r="L91" s="12"/>
      <c r="M91" s="17">
        <v>5141</v>
      </c>
      <c r="N91" s="18">
        <v>4262</v>
      </c>
      <c r="O91" s="36">
        <f t="shared" si="19"/>
        <v>-0.1709784088698697</v>
      </c>
      <c r="Q91" s="51"/>
      <c r="R91" s="51"/>
      <c r="S91" s="95"/>
      <c r="T91" s="95"/>
    </row>
    <row r="92" spans="2:20" ht="15.75" x14ac:dyDescent="0.25">
      <c r="B92" s="27">
        <f t="shared" si="20"/>
        <v>10</v>
      </c>
      <c r="C92" s="53" t="s">
        <v>76</v>
      </c>
      <c r="D92" s="12"/>
      <c r="E92" s="19">
        <v>421</v>
      </c>
      <c r="F92" s="20">
        <v>736</v>
      </c>
      <c r="G92" s="36">
        <f t="shared" si="18"/>
        <v>0.74821852731591454</v>
      </c>
      <c r="H92" s="12"/>
      <c r="I92" s="65">
        <f t="shared" si="21"/>
        <v>10</v>
      </c>
      <c r="J92" s="47" t="s">
        <v>113</v>
      </c>
      <c r="K92" s="48"/>
      <c r="L92" s="12"/>
      <c r="M92" s="19">
        <v>54</v>
      </c>
      <c r="N92" s="20">
        <v>3798</v>
      </c>
      <c r="O92" s="36">
        <f t="shared" si="19"/>
        <v>69.333333333333329</v>
      </c>
      <c r="Q92" s="112"/>
      <c r="R92" s="112"/>
      <c r="S92" s="95"/>
      <c r="T92" s="95"/>
    </row>
    <row r="93" spans="2:20" ht="16.5" thickBot="1" x14ac:dyDescent="0.3">
      <c r="B93" s="28"/>
      <c r="C93" s="28" t="s">
        <v>9</v>
      </c>
      <c r="D93" s="12"/>
      <c r="E93" s="17">
        <f>+E94-E95</f>
        <v>556</v>
      </c>
      <c r="F93" s="18">
        <f>+F94-F95</f>
        <v>2546</v>
      </c>
      <c r="G93" s="37">
        <f t="shared" si="18"/>
        <v>3.5791366906474824</v>
      </c>
      <c r="H93" s="12"/>
      <c r="I93" s="63"/>
      <c r="J93" s="49" t="s">
        <v>9</v>
      </c>
      <c r="K93" s="50"/>
      <c r="L93" s="12"/>
      <c r="M93" s="17">
        <f>+M94-M95</f>
        <v>5499</v>
      </c>
      <c r="N93" s="18">
        <f>+N94-N95</f>
        <v>12624</v>
      </c>
      <c r="O93" s="37">
        <f t="shared" si="19"/>
        <v>1.2956901254773596</v>
      </c>
    </row>
    <row r="94" spans="2:20" ht="16.5" thickBot="1" x14ac:dyDescent="0.3">
      <c r="B94" s="29"/>
      <c r="C94" s="40" t="s">
        <v>47</v>
      </c>
      <c r="D94" s="12"/>
      <c r="E94" s="30">
        <v>17874</v>
      </c>
      <c r="F94" s="31">
        <v>46204</v>
      </c>
      <c r="G94" s="37">
        <f t="shared" si="18"/>
        <v>1.5849837753161018</v>
      </c>
      <c r="H94" s="12"/>
      <c r="I94" s="66"/>
      <c r="J94" s="93" t="s">
        <v>47</v>
      </c>
      <c r="K94" s="94"/>
      <c r="L94" s="12"/>
      <c r="M94" s="30">
        <v>166363</v>
      </c>
      <c r="N94" s="31">
        <v>262477</v>
      </c>
      <c r="O94" s="37">
        <f t="shared" si="19"/>
        <v>0.57773663615106718</v>
      </c>
    </row>
    <row r="95" spans="2:20" ht="15.75" x14ac:dyDescent="0.25">
      <c r="B95" s="39" t="s">
        <v>45</v>
      </c>
      <c r="E95" s="41">
        <f>+SUM(E83:E92)</f>
        <v>17318</v>
      </c>
      <c r="F95" s="41">
        <f>+SUM(F83:F92)</f>
        <v>43658</v>
      </c>
      <c r="G95" s="42"/>
      <c r="H95" s="42"/>
      <c r="I95" s="42"/>
      <c r="J95" s="42"/>
      <c r="K95" s="43"/>
      <c r="L95" s="42"/>
      <c r="M95" s="41">
        <f>+SUM(M83:M92)</f>
        <v>160864</v>
      </c>
      <c r="N95" s="41">
        <f>+SUM(N83:N92)</f>
        <v>249853</v>
      </c>
    </row>
    <row r="96" spans="2:20" x14ac:dyDescent="0.25"/>
    <row r="97" spans="2:20" x14ac:dyDescent="0.25"/>
    <row r="98" spans="2:20" ht="15.75" x14ac:dyDescent="0.25">
      <c r="D98" s="68"/>
      <c r="E98" s="70" t="s">
        <v>104</v>
      </c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2:20" ht="15.75" thickBot="1" x14ac:dyDescent="0.3"/>
    <row r="100" spans="2:20" ht="16.5" thickBot="1" x14ac:dyDescent="0.3">
      <c r="B100" s="113" t="s">
        <v>58</v>
      </c>
      <c r="C100" s="115" t="s">
        <v>60</v>
      </c>
      <c r="D100" s="9"/>
      <c r="E100" s="117" t="s">
        <v>82</v>
      </c>
      <c r="F100" s="118"/>
      <c r="G100" s="119"/>
      <c r="H100" s="12"/>
      <c r="I100" s="100" t="s">
        <v>58</v>
      </c>
      <c r="J100" s="120" t="s">
        <v>60</v>
      </c>
      <c r="K100" s="110"/>
      <c r="L100" s="12"/>
      <c r="M100" s="117" t="s">
        <v>83</v>
      </c>
      <c r="N100" s="118"/>
      <c r="O100" s="119"/>
    </row>
    <row r="101" spans="2:20" ht="16.5" thickBot="1" x14ac:dyDescent="0.3">
      <c r="B101" s="114"/>
      <c r="C101" s="116"/>
      <c r="D101" s="12"/>
      <c r="E101" s="23">
        <v>2020</v>
      </c>
      <c r="F101" s="24">
        <v>2021</v>
      </c>
      <c r="G101" s="25" t="s">
        <v>46</v>
      </c>
      <c r="H101" s="12"/>
      <c r="I101" s="101"/>
      <c r="J101" s="121"/>
      <c r="K101" s="122"/>
      <c r="L101" s="12"/>
      <c r="M101" s="23">
        <v>2020</v>
      </c>
      <c r="N101" s="24">
        <v>2021</v>
      </c>
      <c r="O101" s="25" t="s">
        <v>46</v>
      </c>
      <c r="S101" s="95"/>
      <c r="T101" s="95"/>
    </row>
    <row r="102" spans="2:20" ht="15.75" x14ac:dyDescent="0.25">
      <c r="B102" s="26">
        <v>1</v>
      </c>
      <c r="C102" s="52" t="s">
        <v>61</v>
      </c>
      <c r="D102" s="12"/>
      <c r="E102" s="17">
        <v>2386</v>
      </c>
      <c r="F102" s="18">
        <v>3439</v>
      </c>
      <c r="G102" s="35">
        <f t="shared" ref="G102:G113" si="22">+F102/E102-1</f>
        <v>0.44132439228834874</v>
      </c>
      <c r="H102" s="12"/>
      <c r="I102" s="63">
        <v>1</v>
      </c>
      <c r="J102" s="45" t="s">
        <v>61</v>
      </c>
      <c r="K102" s="46"/>
      <c r="L102" s="12"/>
      <c r="M102" s="33">
        <v>16083</v>
      </c>
      <c r="N102" s="34">
        <v>20249</v>
      </c>
      <c r="O102" s="35">
        <f t="shared" ref="O102:O113" si="23">+N102/M102-1</f>
        <v>0.25903127525959091</v>
      </c>
      <c r="Q102" s="95"/>
      <c r="R102" s="95"/>
      <c r="S102" s="95"/>
      <c r="T102" s="95"/>
    </row>
    <row r="103" spans="2:20" ht="15.75" x14ac:dyDescent="0.25">
      <c r="B103" s="27">
        <f>+B102+1</f>
        <v>2</v>
      </c>
      <c r="C103" s="53" t="s">
        <v>66</v>
      </c>
      <c r="D103" s="12"/>
      <c r="E103" s="19">
        <v>497</v>
      </c>
      <c r="F103" s="20">
        <v>1220</v>
      </c>
      <c r="G103" s="36">
        <v>1</v>
      </c>
      <c r="H103" s="12"/>
      <c r="I103" s="65">
        <f>+I102+1</f>
        <v>2</v>
      </c>
      <c r="J103" s="47" t="s">
        <v>63</v>
      </c>
      <c r="K103" s="48"/>
      <c r="L103" s="12"/>
      <c r="M103" s="19">
        <v>4927</v>
      </c>
      <c r="N103" s="20">
        <v>6842</v>
      </c>
      <c r="O103" s="36">
        <f t="shared" si="23"/>
        <v>0.38867464988837019</v>
      </c>
      <c r="Q103" s="95"/>
      <c r="R103" s="95"/>
      <c r="S103" s="95"/>
      <c r="T103" s="95"/>
    </row>
    <row r="104" spans="2:20" ht="15.75" x14ac:dyDescent="0.25">
      <c r="B104" s="28">
        <f t="shared" ref="B104:B111" si="24">+B103+1</f>
        <v>3</v>
      </c>
      <c r="C104" s="54" t="s">
        <v>63</v>
      </c>
      <c r="D104" s="12"/>
      <c r="E104" s="17">
        <v>808</v>
      </c>
      <c r="F104" s="18">
        <v>1060</v>
      </c>
      <c r="G104" s="36">
        <f t="shared" si="22"/>
        <v>0.31188118811881194</v>
      </c>
      <c r="H104" s="12"/>
      <c r="I104" s="63">
        <f t="shared" ref="I104:I111" si="25">+I103+1</f>
        <v>3</v>
      </c>
      <c r="J104" s="49" t="s">
        <v>62</v>
      </c>
      <c r="K104" s="50"/>
      <c r="L104" s="12"/>
      <c r="M104" s="17">
        <v>4813</v>
      </c>
      <c r="N104" s="18">
        <v>6267</v>
      </c>
      <c r="O104" s="36">
        <f t="shared" si="23"/>
        <v>0.30209848327446509</v>
      </c>
      <c r="Q104" s="95"/>
      <c r="R104" s="95"/>
      <c r="S104" s="95"/>
      <c r="T104" s="95"/>
    </row>
    <row r="105" spans="2:20" ht="15.75" x14ac:dyDescent="0.25">
      <c r="B105" s="27">
        <f t="shared" si="24"/>
        <v>4</v>
      </c>
      <c r="C105" s="53" t="s">
        <v>64</v>
      </c>
      <c r="D105" s="12"/>
      <c r="E105" s="19">
        <v>499</v>
      </c>
      <c r="F105" s="20">
        <v>821</v>
      </c>
      <c r="G105" s="36">
        <v>1</v>
      </c>
      <c r="H105" s="12"/>
      <c r="I105" s="65">
        <f t="shared" si="25"/>
        <v>4</v>
      </c>
      <c r="J105" s="47" t="s">
        <v>66</v>
      </c>
      <c r="K105" s="48"/>
      <c r="L105" s="12"/>
      <c r="M105" s="19">
        <v>3255</v>
      </c>
      <c r="N105" s="20">
        <v>6198</v>
      </c>
      <c r="O105" s="36">
        <f t="shared" si="23"/>
        <v>0.90414746543778812</v>
      </c>
      <c r="Q105" s="95"/>
      <c r="R105" s="95"/>
      <c r="S105" s="95"/>
      <c r="T105" s="95"/>
    </row>
    <row r="106" spans="2:20" ht="15.75" x14ac:dyDescent="0.25">
      <c r="B106" s="28">
        <f t="shared" si="24"/>
        <v>5</v>
      </c>
      <c r="C106" s="54" t="s">
        <v>67</v>
      </c>
      <c r="D106" s="12"/>
      <c r="E106" s="17">
        <v>317</v>
      </c>
      <c r="F106" s="18">
        <v>801</v>
      </c>
      <c r="G106" s="36">
        <f t="shared" si="22"/>
        <v>1.5268138801261828</v>
      </c>
      <c r="H106" s="12"/>
      <c r="I106" s="63">
        <f t="shared" si="25"/>
        <v>5</v>
      </c>
      <c r="J106" s="49" t="s">
        <v>64</v>
      </c>
      <c r="K106" s="50"/>
      <c r="L106" s="12"/>
      <c r="M106" s="17">
        <v>3133</v>
      </c>
      <c r="N106" s="18">
        <v>4886</v>
      </c>
      <c r="O106" s="36">
        <f t="shared" si="23"/>
        <v>0.55952760932014045</v>
      </c>
      <c r="Q106" s="95"/>
      <c r="R106" s="95"/>
      <c r="S106" s="95"/>
      <c r="T106" s="95"/>
    </row>
    <row r="107" spans="2:20" ht="15.75" x14ac:dyDescent="0.25">
      <c r="B107" s="27">
        <f t="shared" si="24"/>
        <v>6</v>
      </c>
      <c r="C107" s="53" t="s">
        <v>62</v>
      </c>
      <c r="D107" s="12"/>
      <c r="E107" s="19">
        <v>706</v>
      </c>
      <c r="F107" s="20">
        <v>703</v>
      </c>
      <c r="G107" s="36">
        <f t="shared" si="22"/>
        <v>-4.2492917847025691E-3</v>
      </c>
      <c r="H107" s="12"/>
      <c r="I107" s="65">
        <f t="shared" si="25"/>
        <v>6</v>
      </c>
      <c r="J107" s="47" t="s">
        <v>67</v>
      </c>
      <c r="K107" s="48"/>
      <c r="L107" s="12"/>
      <c r="M107" s="19">
        <v>1813</v>
      </c>
      <c r="N107" s="20">
        <v>4158</v>
      </c>
      <c r="O107" s="36">
        <f t="shared" si="23"/>
        <v>1.2934362934362933</v>
      </c>
      <c r="Q107" s="95"/>
      <c r="R107" s="95"/>
      <c r="S107" s="95"/>
      <c r="T107" s="95"/>
    </row>
    <row r="108" spans="2:20" ht="15.75" x14ac:dyDescent="0.25">
      <c r="B108" s="28">
        <f t="shared" si="24"/>
        <v>7</v>
      </c>
      <c r="C108" s="54" t="s">
        <v>65</v>
      </c>
      <c r="D108" s="12"/>
      <c r="E108" s="17">
        <v>289</v>
      </c>
      <c r="F108" s="18">
        <v>598</v>
      </c>
      <c r="G108" s="36">
        <v>1</v>
      </c>
      <c r="H108" s="12"/>
      <c r="I108" s="63">
        <f t="shared" si="25"/>
        <v>7</v>
      </c>
      <c r="J108" s="49" t="s">
        <v>65</v>
      </c>
      <c r="K108" s="50"/>
      <c r="L108" s="12"/>
      <c r="M108" s="17">
        <v>2123</v>
      </c>
      <c r="N108" s="18">
        <v>3437</v>
      </c>
      <c r="O108" s="36">
        <f t="shared" si="23"/>
        <v>0.61893546867640126</v>
      </c>
      <c r="Q108" s="95"/>
      <c r="R108" s="95"/>
      <c r="S108" s="95"/>
      <c r="T108" s="95"/>
    </row>
    <row r="109" spans="2:20" ht="15.75" x14ac:dyDescent="0.25">
      <c r="B109" s="27">
        <f t="shared" si="24"/>
        <v>8</v>
      </c>
      <c r="C109" s="53" t="s">
        <v>69</v>
      </c>
      <c r="D109" s="12"/>
      <c r="E109" s="19">
        <v>160</v>
      </c>
      <c r="F109" s="20">
        <v>399</v>
      </c>
      <c r="G109" s="36">
        <f t="shared" si="22"/>
        <v>1.4937499999999999</v>
      </c>
      <c r="H109" s="12"/>
      <c r="I109" s="65">
        <f t="shared" si="25"/>
        <v>8</v>
      </c>
      <c r="J109" s="47" t="s">
        <v>103</v>
      </c>
      <c r="K109" s="48"/>
      <c r="L109" s="12"/>
      <c r="M109" s="19">
        <v>1179</v>
      </c>
      <c r="N109" s="20">
        <v>2506</v>
      </c>
      <c r="O109" s="36">
        <f t="shared" si="23"/>
        <v>1.1255301102629347</v>
      </c>
      <c r="Q109" s="95"/>
      <c r="R109" s="95"/>
      <c r="S109" s="95"/>
      <c r="T109" s="95"/>
    </row>
    <row r="110" spans="2:20" ht="15.75" x14ac:dyDescent="0.25">
      <c r="B110" s="28">
        <f t="shared" si="24"/>
        <v>9</v>
      </c>
      <c r="C110" s="54" t="s">
        <v>103</v>
      </c>
      <c r="D110" s="12"/>
      <c r="E110" s="17">
        <v>215</v>
      </c>
      <c r="F110" s="18">
        <v>369</v>
      </c>
      <c r="G110" s="36">
        <f t="shared" si="22"/>
        <v>0.71627906976744193</v>
      </c>
      <c r="H110" s="12"/>
      <c r="I110" s="63">
        <f t="shared" si="25"/>
        <v>9</v>
      </c>
      <c r="J110" s="49" t="s">
        <v>69</v>
      </c>
      <c r="K110" s="50"/>
      <c r="L110" s="12"/>
      <c r="M110" s="17">
        <v>1062</v>
      </c>
      <c r="N110" s="18">
        <v>1991</v>
      </c>
      <c r="O110" s="36">
        <f t="shared" si="23"/>
        <v>0.87476459510357807</v>
      </c>
      <c r="Q110" s="95"/>
      <c r="R110" s="95"/>
      <c r="S110" s="95"/>
      <c r="T110" s="95"/>
    </row>
    <row r="111" spans="2:20" ht="15.75" x14ac:dyDescent="0.25">
      <c r="B111" s="27">
        <f t="shared" si="24"/>
        <v>10</v>
      </c>
      <c r="C111" s="53" t="s">
        <v>116</v>
      </c>
      <c r="D111" s="12"/>
      <c r="E111" s="19">
        <v>116</v>
      </c>
      <c r="F111" s="20">
        <v>334</v>
      </c>
      <c r="G111" s="36">
        <v>1</v>
      </c>
      <c r="H111" s="12"/>
      <c r="I111" s="65">
        <f t="shared" si="25"/>
        <v>10</v>
      </c>
      <c r="J111" s="47" t="s">
        <v>68</v>
      </c>
      <c r="K111" s="48"/>
      <c r="L111" s="12"/>
      <c r="M111" s="19">
        <v>1279</v>
      </c>
      <c r="N111" s="20">
        <v>1931</v>
      </c>
      <c r="O111" s="36">
        <f t="shared" si="23"/>
        <v>0.50977326035965609</v>
      </c>
      <c r="Q111" s="95"/>
      <c r="R111" s="95"/>
    </row>
    <row r="112" spans="2:20" ht="16.5" thickBot="1" x14ac:dyDescent="0.3">
      <c r="B112" s="28"/>
      <c r="C112" s="28" t="s">
        <v>9</v>
      </c>
      <c r="D112" s="12"/>
      <c r="E112" s="17">
        <f>+E113-E114</f>
        <v>2940</v>
      </c>
      <c r="F112" s="18">
        <f>+F113-F114</f>
        <v>4972</v>
      </c>
      <c r="G112" s="37">
        <f t="shared" si="22"/>
        <v>0.69115646258503394</v>
      </c>
      <c r="H112" s="12"/>
      <c r="I112" s="63"/>
      <c r="J112" s="96" t="s">
        <v>9</v>
      </c>
      <c r="K112" s="97"/>
      <c r="L112" s="12"/>
      <c r="M112" s="17">
        <f>+M113-M114</f>
        <v>20747</v>
      </c>
      <c r="N112" s="18">
        <f>+N113-N114</f>
        <v>32255</v>
      </c>
      <c r="O112" s="37">
        <f t="shared" si="23"/>
        <v>0.5546826047139346</v>
      </c>
      <c r="Q112" s="95"/>
      <c r="R112" s="95"/>
    </row>
    <row r="113" spans="2:18" ht="16.5" thickBot="1" x14ac:dyDescent="0.3">
      <c r="B113" s="29"/>
      <c r="C113" s="40" t="s">
        <v>47</v>
      </c>
      <c r="D113" s="12"/>
      <c r="E113" s="30">
        <f>+E57</f>
        <v>8933</v>
      </c>
      <c r="F113" s="31">
        <f>+F57</f>
        <v>14716</v>
      </c>
      <c r="G113" s="37">
        <f t="shared" si="22"/>
        <v>0.64737490204858394</v>
      </c>
      <c r="H113" s="12"/>
      <c r="I113" s="66"/>
      <c r="J113" s="93" t="s">
        <v>47</v>
      </c>
      <c r="K113" s="94"/>
      <c r="L113" s="12"/>
      <c r="M113" s="30">
        <f>+M57</f>
        <v>60414</v>
      </c>
      <c r="N113" s="31">
        <f>+N57</f>
        <v>90720</v>
      </c>
      <c r="O113" s="37">
        <f t="shared" si="23"/>
        <v>0.50163869301817465</v>
      </c>
    </row>
    <row r="114" spans="2:18" ht="15.75" x14ac:dyDescent="0.25">
      <c r="B114" s="39" t="s">
        <v>45</v>
      </c>
      <c r="E114" s="41">
        <f>+SUM(E102:E111)</f>
        <v>5993</v>
      </c>
      <c r="F114" s="41">
        <f>+SUM(F102:F111)</f>
        <v>9744</v>
      </c>
      <c r="G114" s="42"/>
      <c r="H114" s="42"/>
      <c r="I114" s="42"/>
      <c r="J114" s="42"/>
      <c r="K114" s="43"/>
      <c r="L114" s="42"/>
      <c r="M114" s="41">
        <f>+SUM(M102:M111)</f>
        <v>39667</v>
      </c>
      <c r="N114" s="41">
        <f>+SUM(N102:N111)</f>
        <v>58465</v>
      </c>
    </row>
    <row r="115" spans="2:18" x14ac:dyDescent="0.25"/>
    <row r="116" spans="2:18" x14ac:dyDescent="0.25"/>
    <row r="117" spans="2:18" x14ac:dyDescent="0.25"/>
    <row r="118" spans="2:18" x14ac:dyDescent="0.25"/>
    <row r="119" spans="2:18" ht="15.75" thickBot="1" x14ac:dyDescent="0.3"/>
    <row r="120" spans="2:18" ht="15.75" customHeight="1" thickBot="1" x14ac:dyDescent="0.3">
      <c r="B120" s="98" t="s">
        <v>58</v>
      </c>
      <c r="C120" s="100" t="s">
        <v>84</v>
      </c>
      <c r="D120" s="9"/>
      <c r="E120" s="102" t="s">
        <v>49</v>
      </c>
      <c r="F120" s="103"/>
      <c r="G120" s="104"/>
      <c r="H120" s="12"/>
      <c r="I120" s="105" t="s">
        <v>58</v>
      </c>
      <c r="J120" s="98" t="s">
        <v>84</v>
      </c>
      <c r="K120" s="110"/>
      <c r="L120" s="12"/>
      <c r="M120" s="102" t="s">
        <v>42</v>
      </c>
      <c r="N120" s="103"/>
      <c r="O120" s="104"/>
    </row>
    <row r="121" spans="2:18" ht="16.5" customHeight="1" thickBot="1" x14ac:dyDescent="0.3">
      <c r="B121" s="99"/>
      <c r="C121" s="101"/>
      <c r="D121" s="12"/>
      <c r="E121" s="23">
        <v>2020</v>
      </c>
      <c r="F121" s="24">
        <v>2021</v>
      </c>
      <c r="G121" s="25" t="s">
        <v>46</v>
      </c>
      <c r="H121" s="12"/>
      <c r="I121" s="106"/>
      <c r="J121" s="99"/>
      <c r="K121" s="111"/>
      <c r="L121" s="12"/>
      <c r="M121" s="23">
        <v>2020</v>
      </c>
      <c r="N121" s="24">
        <v>2021</v>
      </c>
      <c r="O121" s="75" t="s">
        <v>46</v>
      </c>
    </row>
    <row r="122" spans="2:18" ht="15.75" x14ac:dyDescent="0.25">
      <c r="B122" s="74">
        <v>1</v>
      </c>
      <c r="C122" s="52" t="s">
        <v>85</v>
      </c>
      <c r="D122" s="12"/>
      <c r="E122" s="33">
        <v>261</v>
      </c>
      <c r="F122" s="34">
        <v>932</v>
      </c>
      <c r="G122" s="36">
        <f t="shared" ref="G122:G124" si="26">+F122/E122-1</f>
        <v>2.5708812260536398</v>
      </c>
      <c r="H122" s="12"/>
      <c r="I122" s="74">
        <v>1</v>
      </c>
      <c r="J122" s="83" t="s">
        <v>85</v>
      </c>
      <c r="K122" s="84"/>
      <c r="L122" s="12"/>
      <c r="M122" s="33">
        <v>933</v>
      </c>
      <c r="N122" s="34">
        <v>3753</v>
      </c>
      <c r="O122" s="36">
        <f t="shared" ref="O122:O125" si="27">+N122/M122-1</f>
        <v>3.022508038585209</v>
      </c>
      <c r="Q122" s="95"/>
      <c r="R122" s="95"/>
    </row>
    <row r="123" spans="2:18" ht="15.75" x14ac:dyDescent="0.25">
      <c r="B123" s="77">
        <f>+B122+1</f>
        <v>2</v>
      </c>
      <c r="C123" s="53" t="s">
        <v>87</v>
      </c>
      <c r="D123" s="12"/>
      <c r="E123" s="19">
        <v>51</v>
      </c>
      <c r="F123" s="20">
        <v>92</v>
      </c>
      <c r="G123" s="36">
        <f t="shared" si="26"/>
        <v>0.80392156862745101</v>
      </c>
      <c r="H123" s="12"/>
      <c r="I123" s="77">
        <f>+I122+1</f>
        <v>2</v>
      </c>
      <c r="J123" s="85" t="s">
        <v>87</v>
      </c>
      <c r="K123" s="86"/>
      <c r="L123" s="12"/>
      <c r="M123" s="19">
        <v>292</v>
      </c>
      <c r="N123" s="20">
        <v>462</v>
      </c>
      <c r="O123" s="36">
        <f t="shared" si="27"/>
        <v>0.58219178082191791</v>
      </c>
      <c r="Q123" s="95"/>
      <c r="R123" s="95"/>
    </row>
    <row r="124" spans="2:18" ht="16.5" thickBot="1" x14ac:dyDescent="0.3">
      <c r="B124" s="74">
        <f t="shared" ref="B124" si="28">+B123+1</f>
        <v>3</v>
      </c>
      <c r="C124" s="54" t="s">
        <v>86</v>
      </c>
      <c r="D124" s="12"/>
      <c r="E124" s="17">
        <v>39</v>
      </c>
      <c r="F124" s="18">
        <v>59</v>
      </c>
      <c r="G124" s="36">
        <f t="shared" si="26"/>
        <v>0.51282051282051277</v>
      </c>
      <c r="H124" s="12"/>
      <c r="I124" s="74">
        <f t="shared" ref="I124" si="29">+I123+1</f>
        <v>3</v>
      </c>
      <c r="J124" s="91" t="s">
        <v>86</v>
      </c>
      <c r="K124" s="92"/>
      <c r="L124" s="12"/>
      <c r="M124" s="17">
        <v>173</v>
      </c>
      <c r="N124" s="18">
        <v>519</v>
      </c>
      <c r="O124" s="36">
        <f t="shared" si="27"/>
        <v>2</v>
      </c>
      <c r="Q124" s="95"/>
      <c r="R124" s="95"/>
    </row>
    <row r="125" spans="2:18" ht="16.5" thickBot="1" x14ac:dyDescent="0.3">
      <c r="B125" s="78"/>
      <c r="C125" s="40" t="s">
        <v>47</v>
      </c>
      <c r="D125" s="12"/>
      <c r="E125" s="30">
        <f>+SUM(E122:E124)</f>
        <v>351</v>
      </c>
      <c r="F125" s="31">
        <f>+SUM(F122:F124)</f>
        <v>1083</v>
      </c>
      <c r="G125" s="32">
        <f t="shared" ref="G125" si="30">+F125/E125-1</f>
        <v>2.0854700854700856</v>
      </c>
      <c r="H125" s="12"/>
      <c r="I125" s="78"/>
      <c r="J125" s="93" t="s">
        <v>47</v>
      </c>
      <c r="K125" s="94"/>
      <c r="L125" s="12"/>
      <c r="M125" s="30">
        <f>+M124+M123+M122</f>
        <v>1398</v>
      </c>
      <c r="N125" s="31">
        <f>+N124+N123+N122</f>
        <v>4734</v>
      </c>
      <c r="O125" s="32">
        <f t="shared" si="27"/>
        <v>2.3862660944206007</v>
      </c>
    </row>
    <row r="126" spans="2:18" x14ac:dyDescent="0.25"/>
    <row r="127" spans="2:18" ht="15.75" thickBot="1" x14ac:dyDescent="0.3"/>
    <row r="128" spans="2:18" ht="15.75" customHeight="1" thickBot="1" x14ac:dyDescent="0.3">
      <c r="B128" s="98" t="s">
        <v>58</v>
      </c>
      <c r="C128" s="100" t="s">
        <v>12</v>
      </c>
      <c r="D128" s="9"/>
      <c r="E128" s="102" t="s">
        <v>49</v>
      </c>
      <c r="F128" s="103"/>
      <c r="G128" s="104"/>
      <c r="H128" s="12"/>
      <c r="I128" s="105" t="s">
        <v>58</v>
      </c>
      <c r="J128" s="98" t="s">
        <v>12</v>
      </c>
      <c r="K128" s="110"/>
      <c r="L128" s="12"/>
      <c r="M128" s="102" t="s">
        <v>42</v>
      </c>
      <c r="N128" s="103"/>
      <c r="O128" s="104"/>
    </row>
    <row r="129" spans="2:20" ht="16.5" thickBot="1" x14ac:dyDescent="0.3">
      <c r="B129" s="99"/>
      <c r="C129" s="101"/>
      <c r="D129" s="12"/>
      <c r="E129" s="23">
        <v>2020</v>
      </c>
      <c r="F129" s="24">
        <v>2021</v>
      </c>
      <c r="G129" s="25" t="s">
        <v>46</v>
      </c>
      <c r="H129" s="12"/>
      <c r="I129" s="106"/>
      <c r="J129" s="99"/>
      <c r="K129" s="111"/>
      <c r="L129" s="12"/>
      <c r="M129" s="23">
        <v>2020</v>
      </c>
      <c r="N129" s="24">
        <v>2021</v>
      </c>
      <c r="O129" s="25" t="s">
        <v>46</v>
      </c>
    </row>
    <row r="130" spans="2:20" ht="15.75" x14ac:dyDescent="0.25">
      <c r="B130" s="74">
        <v>1</v>
      </c>
      <c r="C130" s="52" t="s">
        <v>6</v>
      </c>
      <c r="D130" s="12"/>
      <c r="E130" s="33">
        <v>180</v>
      </c>
      <c r="F130" s="34">
        <v>439</v>
      </c>
      <c r="G130" s="36">
        <f t="shared" ref="G130:G141" si="31">+F130/E130-1</f>
        <v>1.4388888888888891</v>
      </c>
      <c r="H130" s="12"/>
      <c r="I130" s="74">
        <v>1</v>
      </c>
      <c r="J130" s="83" t="s">
        <v>6</v>
      </c>
      <c r="K130" s="84"/>
      <c r="L130" s="12"/>
      <c r="M130" s="33">
        <v>367</v>
      </c>
      <c r="N130" s="34">
        <v>2126</v>
      </c>
      <c r="O130" s="36">
        <f t="shared" ref="O130:O141" si="32">+N130/M130-1</f>
        <v>4.7929155313351499</v>
      </c>
      <c r="Q130" s="95"/>
      <c r="R130" s="95"/>
      <c r="S130" s="95"/>
      <c r="T130" s="95"/>
    </row>
    <row r="131" spans="2:20" ht="15.75" x14ac:dyDescent="0.25">
      <c r="B131" s="77">
        <f>+B130+1</f>
        <v>2</v>
      </c>
      <c r="C131" s="53" t="s">
        <v>8</v>
      </c>
      <c r="D131" s="12"/>
      <c r="E131" s="19"/>
      <c r="F131" s="20">
        <v>246</v>
      </c>
      <c r="G131" s="36">
        <v>1</v>
      </c>
      <c r="H131" s="12"/>
      <c r="I131" s="77">
        <f>+I130+1</f>
        <v>2</v>
      </c>
      <c r="J131" s="85" t="s">
        <v>11</v>
      </c>
      <c r="K131" s="86"/>
      <c r="L131" s="12"/>
      <c r="M131" s="19">
        <v>149</v>
      </c>
      <c r="N131" s="20">
        <v>454</v>
      </c>
      <c r="O131" s="36">
        <f t="shared" si="32"/>
        <v>2.0469798657718119</v>
      </c>
      <c r="Q131" s="95"/>
      <c r="R131" s="95"/>
      <c r="S131" s="95"/>
      <c r="T131" s="95"/>
    </row>
    <row r="132" spans="2:20" ht="15.75" x14ac:dyDescent="0.25">
      <c r="B132" s="74">
        <f t="shared" ref="B132:B139" si="33">+B131+1</f>
        <v>3</v>
      </c>
      <c r="C132" s="54" t="s">
        <v>3</v>
      </c>
      <c r="D132" s="12"/>
      <c r="E132" s="17">
        <v>7</v>
      </c>
      <c r="F132" s="18">
        <v>104</v>
      </c>
      <c r="G132" s="36">
        <f t="shared" si="31"/>
        <v>13.857142857142858</v>
      </c>
      <c r="H132" s="12"/>
      <c r="I132" s="74">
        <f t="shared" ref="I132:I139" si="34">+I131+1</f>
        <v>3</v>
      </c>
      <c r="J132" s="87" t="s">
        <v>2</v>
      </c>
      <c r="K132" s="88"/>
      <c r="L132" s="12"/>
      <c r="M132" s="17">
        <v>381</v>
      </c>
      <c r="N132" s="18">
        <v>446</v>
      </c>
      <c r="O132" s="36">
        <f t="shared" si="32"/>
        <v>0.17060367454068248</v>
      </c>
      <c r="Q132" s="95"/>
      <c r="R132" s="95"/>
      <c r="S132" s="95"/>
      <c r="T132" s="95"/>
    </row>
    <row r="133" spans="2:20" ht="15.75" x14ac:dyDescent="0.25">
      <c r="B133" s="77">
        <f t="shared" si="33"/>
        <v>4</v>
      </c>
      <c r="C133" s="53" t="s">
        <v>2</v>
      </c>
      <c r="D133" s="12"/>
      <c r="E133" s="19">
        <v>35</v>
      </c>
      <c r="F133" s="20">
        <v>76</v>
      </c>
      <c r="G133" s="36">
        <f t="shared" si="31"/>
        <v>1.1714285714285713</v>
      </c>
      <c r="H133" s="12"/>
      <c r="I133" s="77">
        <f t="shared" si="34"/>
        <v>4</v>
      </c>
      <c r="J133" s="85" t="s">
        <v>8</v>
      </c>
      <c r="K133" s="86"/>
      <c r="L133" s="12"/>
      <c r="M133" s="19"/>
      <c r="N133" s="20">
        <v>351</v>
      </c>
      <c r="O133" s="36">
        <v>1</v>
      </c>
      <c r="Q133" s="95"/>
      <c r="R133" s="95"/>
      <c r="S133" s="95"/>
      <c r="T133" s="95"/>
    </row>
    <row r="134" spans="2:20" ht="15.75" x14ac:dyDescent="0.25">
      <c r="B134" s="74">
        <f t="shared" si="33"/>
        <v>5</v>
      </c>
      <c r="C134" s="54" t="s">
        <v>117</v>
      </c>
      <c r="D134" s="12"/>
      <c r="E134" s="17"/>
      <c r="F134" s="18">
        <v>35</v>
      </c>
      <c r="G134" s="36">
        <v>1</v>
      </c>
      <c r="H134" s="12"/>
      <c r="I134" s="74">
        <f t="shared" si="34"/>
        <v>5</v>
      </c>
      <c r="J134" s="87" t="s">
        <v>3</v>
      </c>
      <c r="K134" s="88"/>
      <c r="L134" s="12"/>
      <c r="M134" s="17">
        <v>22</v>
      </c>
      <c r="N134" s="18">
        <v>249</v>
      </c>
      <c r="O134" s="36">
        <f t="shared" si="32"/>
        <v>10.318181818181818</v>
      </c>
      <c r="Q134" s="95"/>
      <c r="R134" s="95"/>
      <c r="S134" s="95"/>
      <c r="T134" s="95"/>
    </row>
    <row r="135" spans="2:20" ht="15.75" x14ac:dyDescent="0.25">
      <c r="B135" s="77">
        <f t="shared" si="33"/>
        <v>6</v>
      </c>
      <c r="C135" s="53" t="s">
        <v>23</v>
      </c>
      <c r="D135" s="12"/>
      <c r="E135" s="19">
        <v>26</v>
      </c>
      <c r="F135" s="20">
        <v>27</v>
      </c>
      <c r="G135" s="36">
        <f t="shared" si="31"/>
        <v>3.8461538461538547E-2</v>
      </c>
      <c r="H135" s="12"/>
      <c r="I135" s="77">
        <f t="shared" si="34"/>
        <v>6</v>
      </c>
      <c r="J135" s="85" t="s">
        <v>108</v>
      </c>
      <c r="K135" s="86"/>
      <c r="L135" s="12"/>
      <c r="M135" s="19"/>
      <c r="N135" s="20">
        <v>205</v>
      </c>
      <c r="O135" s="36">
        <v>1</v>
      </c>
      <c r="Q135" s="95"/>
      <c r="R135" s="95"/>
      <c r="S135" s="95"/>
      <c r="T135" s="95"/>
    </row>
    <row r="136" spans="2:20" ht="15.75" x14ac:dyDescent="0.25">
      <c r="B136" s="74">
        <f t="shared" si="33"/>
        <v>7</v>
      </c>
      <c r="C136" s="54" t="s">
        <v>25</v>
      </c>
      <c r="D136" s="12"/>
      <c r="E136" s="17"/>
      <c r="F136" s="18">
        <v>19</v>
      </c>
      <c r="G136" s="36">
        <v>1</v>
      </c>
      <c r="H136" s="12"/>
      <c r="I136" s="74">
        <f t="shared" si="34"/>
        <v>7</v>
      </c>
      <c r="J136" s="87" t="s">
        <v>98</v>
      </c>
      <c r="K136" s="88"/>
      <c r="L136" s="12"/>
      <c r="M136" s="17">
        <v>17</v>
      </c>
      <c r="N136" s="18">
        <v>177</v>
      </c>
      <c r="O136" s="36">
        <f t="shared" si="32"/>
        <v>9.4117647058823533</v>
      </c>
      <c r="Q136" s="95"/>
      <c r="R136" s="95"/>
      <c r="S136" s="95"/>
      <c r="T136" s="95"/>
    </row>
    <row r="137" spans="2:20" ht="15.75" x14ac:dyDescent="0.25">
      <c r="B137" s="77">
        <f t="shared" si="33"/>
        <v>8</v>
      </c>
      <c r="C137" s="53" t="s">
        <v>1</v>
      </c>
      <c r="D137" s="12"/>
      <c r="E137" s="19">
        <v>21</v>
      </c>
      <c r="F137" s="20">
        <v>19</v>
      </c>
      <c r="G137" s="36">
        <f t="shared" si="31"/>
        <v>-9.5238095238095233E-2</v>
      </c>
      <c r="H137" s="12"/>
      <c r="I137" s="77">
        <f t="shared" si="34"/>
        <v>8</v>
      </c>
      <c r="J137" s="85" t="s">
        <v>23</v>
      </c>
      <c r="K137" s="86"/>
      <c r="L137" s="12"/>
      <c r="M137" s="19">
        <v>169</v>
      </c>
      <c r="N137" s="20">
        <v>128</v>
      </c>
      <c r="O137" s="36">
        <f t="shared" si="32"/>
        <v>-0.24260355029585801</v>
      </c>
      <c r="Q137" s="95"/>
      <c r="R137" s="95"/>
      <c r="S137" s="95"/>
      <c r="T137" s="95"/>
    </row>
    <row r="138" spans="2:20" ht="15.75" x14ac:dyDescent="0.25">
      <c r="B138" s="74">
        <f t="shared" si="33"/>
        <v>9</v>
      </c>
      <c r="C138" s="54" t="s">
        <v>24</v>
      </c>
      <c r="D138" s="12"/>
      <c r="E138" s="17">
        <v>7</v>
      </c>
      <c r="F138" s="18">
        <v>16</v>
      </c>
      <c r="G138" s="36">
        <f t="shared" si="31"/>
        <v>1.2857142857142856</v>
      </c>
      <c r="H138" s="12"/>
      <c r="I138" s="74">
        <f t="shared" si="34"/>
        <v>9</v>
      </c>
      <c r="J138" s="87" t="s">
        <v>24</v>
      </c>
      <c r="K138" s="88"/>
      <c r="L138" s="12"/>
      <c r="M138" s="17">
        <v>14</v>
      </c>
      <c r="N138" s="18">
        <v>108</v>
      </c>
      <c r="O138" s="36">
        <f t="shared" si="32"/>
        <v>6.7142857142857144</v>
      </c>
      <c r="Q138" s="95"/>
      <c r="R138" s="95"/>
      <c r="S138" s="95"/>
      <c r="T138" s="95"/>
    </row>
    <row r="139" spans="2:20" ht="15.75" x14ac:dyDescent="0.25">
      <c r="B139" s="77">
        <f t="shared" si="33"/>
        <v>10</v>
      </c>
      <c r="C139" s="53" t="s">
        <v>22</v>
      </c>
      <c r="D139" s="12"/>
      <c r="E139" s="19">
        <v>5</v>
      </c>
      <c r="F139" s="20">
        <v>16</v>
      </c>
      <c r="G139" s="36">
        <f t="shared" si="31"/>
        <v>2.2000000000000002</v>
      </c>
      <c r="H139" s="12"/>
      <c r="I139" s="77">
        <f t="shared" si="34"/>
        <v>10</v>
      </c>
      <c r="J139" s="85" t="s">
        <v>1</v>
      </c>
      <c r="K139" s="86"/>
      <c r="L139" s="12"/>
      <c r="M139" s="19">
        <v>78</v>
      </c>
      <c r="N139" s="20">
        <v>76</v>
      </c>
      <c r="O139" s="36">
        <f t="shared" si="32"/>
        <v>-2.5641025641025661E-2</v>
      </c>
      <c r="Q139" s="95"/>
      <c r="R139" s="95"/>
      <c r="S139" s="95"/>
      <c r="T139" s="95"/>
    </row>
    <row r="140" spans="2:20" ht="16.5" thickBot="1" x14ac:dyDescent="0.3">
      <c r="B140" s="74"/>
      <c r="C140" s="28" t="s">
        <v>9</v>
      </c>
      <c r="D140" s="12"/>
      <c r="E140" s="17">
        <f>+E141-E142</f>
        <v>70</v>
      </c>
      <c r="F140" s="18">
        <f>+F141-F142</f>
        <v>86</v>
      </c>
      <c r="G140" s="36">
        <f t="shared" si="31"/>
        <v>0.22857142857142865</v>
      </c>
      <c r="H140" s="12"/>
      <c r="I140" s="74"/>
      <c r="J140" s="96" t="s">
        <v>9</v>
      </c>
      <c r="K140" s="97"/>
      <c r="L140" s="12"/>
      <c r="M140" s="17">
        <f>+M141-M142</f>
        <v>201</v>
      </c>
      <c r="N140" s="18">
        <f>+N141-N142</f>
        <v>414</v>
      </c>
      <c r="O140" s="36">
        <f t="shared" si="32"/>
        <v>1.0597014925373136</v>
      </c>
    </row>
    <row r="141" spans="2:20" ht="16.5" thickBot="1" x14ac:dyDescent="0.3">
      <c r="B141" s="78"/>
      <c r="C141" s="40" t="s">
        <v>47</v>
      </c>
      <c r="D141" s="12"/>
      <c r="E141" s="30">
        <f>+E125</f>
        <v>351</v>
      </c>
      <c r="F141" s="31">
        <f>+F125</f>
        <v>1083</v>
      </c>
      <c r="G141" s="32">
        <f t="shared" si="31"/>
        <v>2.0854700854700856</v>
      </c>
      <c r="H141" s="12"/>
      <c r="I141" s="78"/>
      <c r="J141" s="93" t="s">
        <v>47</v>
      </c>
      <c r="K141" s="94"/>
      <c r="L141" s="12"/>
      <c r="M141" s="30">
        <f>+M125</f>
        <v>1398</v>
      </c>
      <c r="N141" s="31">
        <f>+N125</f>
        <v>4734</v>
      </c>
      <c r="O141" s="32">
        <f t="shared" si="32"/>
        <v>2.3862660944206007</v>
      </c>
    </row>
    <row r="142" spans="2:20" ht="15.75" x14ac:dyDescent="0.25">
      <c r="E142" s="41">
        <f>+SUM(E130:E139)</f>
        <v>281</v>
      </c>
      <c r="F142" s="41">
        <f>+SUM(F130:F139)</f>
        <v>997</v>
      </c>
      <c r="G142" s="42"/>
      <c r="H142" s="42"/>
      <c r="I142" s="42"/>
      <c r="J142" s="42"/>
      <c r="K142" s="43"/>
      <c r="L142" s="42"/>
      <c r="M142" s="41">
        <f>+SUM(M130:M139)</f>
        <v>1197</v>
      </c>
      <c r="N142" s="41">
        <f>+SUM(N130:N139)</f>
        <v>4320</v>
      </c>
    </row>
    <row r="143" spans="2:20" x14ac:dyDescent="0.25"/>
    <row r="144" spans="2:20" x14ac:dyDescent="0.25"/>
    <row r="145" spans="2:24" ht="15.75" thickBot="1" x14ac:dyDescent="0.3"/>
    <row r="146" spans="2:24" ht="15.75" customHeight="1" thickBot="1" x14ac:dyDescent="0.3">
      <c r="B146" s="98" t="s">
        <v>58</v>
      </c>
      <c r="C146" s="100" t="s">
        <v>12</v>
      </c>
      <c r="D146" s="9"/>
      <c r="E146" s="102" t="s">
        <v>90</v>
      </c>
      <c r="F146" s="103"/>
      <c r="G146" s="104"/>
      <c r="H146" s="12"/>
      <c r="I146" s="105" t="s">
        <v>58</v>
      </c>
      <c r="J146" s="105" t="s">
        <v>12</v>
      </c>
      <c r="K146" s="107"/>
      <c r="L146" s="12"/>
      <c r="M146" s="102" t="s">
        <v>91</v>
      </c>
      <c r="N146" s="103"/>
      <c r="O146" s="104"/>
    </row>
    <row r="147" spans="2:24" ht="16.5" thickBot="1" x14ac:dyDescent="0.3">
      <c r="B147" s="99"/>
      <c r="C147" s="101"/>
      <c r="D147" s="12"/>
      <c r="E147" s="23">
        <v>2020</v>
      </c>
      <c r="F147" s="24">
        <v>2021</v>
      </c>
      <c r="G147" s="25" t="s">
        <v>46</v>
      </c>
      <c r="H147" s="12"/>
      <c r="I147" s="106"/>
      <c r="J147" s="108"/>
      <c r="K147" s="109"/>
      <c r="L147" s="12"/>
      <c r="M147" s="23">
        <v>2020</v>
      </c>
      <c r="N147" s="24">
        <v>2021</v>
      </c>
      <c r="O147" s="25" t="s">
        <v>46</v>
      </c>
      <c r="W147" s="95"/>
      <c r="X147" s="95"/>
    </row>
    <row r="148" spans="2:24" ht="15.75" x14ac:dyDescent="0.25">
      <c r="B148" s="63">
        <v>1</v>
      </c>
      <c r="C148" s="52" t="s">
        <v>92</v>
      </c>
      <c r="D148" s="12"/>
      <c r="E148" s="33">
        <v>73</v>
      </c>
      <c r="F148" s="34">
        <v>130</v>
      </c>
      <c r="G148" s="35">
        <f>+F148/E148-1</f>
        <v>0.78082191780821919</v>
      </c>
      <c r="H148" s="12"/>
      <c r="I148" s="63">
        <v>1</v>
      </c>
      <c r="J148" s="45" t="s">
        <v>92</v>
      </c>
      <c r="K148" s="46"/>
      <c r="L148" s="12"/>
      <c r="M148" s="33">
        <v>612</v>
      </c>
      <c r="N148" s="34">
        <v>773</v>
      </c>
      <c r="O148" s="35">
        <f>+N148/M148-1</f>
        <v>0.26307189542483655</v>
      </c>
      <c r="Q148" s="95"/>
      <c r="R148" s="95"/>
      <c r="S148" s="95"/>
      <c r="T148" s="95"/>
      <c r="U148" s="51"/>
      <c r="W148" s="95"/>
      <c r="X148" s="95"/>
    </row>
    <row r="149" spans="2:24" ht="15.75" x14ac:dyDescent="0.25">
      <c r="B149" s="65">
        <f>+B148+1</f>
        <v>2</v>
      </c>
      <c r="C149" s="53" t="s">
        <v>94</v>
      </c>
      <c r="D149" s="12"/>
      <c r="E149" s="19">
        <v>9</v>
      </c>
      <c r="F149" s="20">
        <v>18</v>
      </c>
      <c r="G149" s="36">
        <f t="shared" ref="G149:G159" si="35">+F149/E149-1</f>
        <v>1</v>
      </c>
      <c r="H149" s="12"/>
      <c r="I149" s="65">
        <f>+I148+1</f>
        <v>2</v>
      </c>
      <c r="J149" s="47" t="s">
        <v>94</v>
      </c>
      <c r="K149" s="48"/>
      <c r="L149" s="12"/>
      <c r="M149" s="19">
        <v>81</v>
      </c>
      <c r="N149" s="20">
        <v>87</v>
      </c>
      <c r="O149" s="36">
        <f t="shared" ref="O149:O159" si="36">+N149/M149-1</f>
        <v>7.4074074074074181E-2</v>
      </c>
      <c r="Q149" s="95"/>
      <c r="R149" s="95"/>
      <c r="S149" s="95"/>
      <c r="T149" s="95"/>
      <c r="U149" s="51"/>
      <c r="W149" s="95"/>
      <c r="X149" s="95"/>
    </row>
    <row r="150" spans="2:24" ht="15.75" x14ac:dyDescent="0.25">
      <c r="B150" s="63">
        <f t="shared" ref="B150:B157" si="37">+B149+1</f>
        <v>3</v>
      </c>
      <c r="C150" s="54" t="s">
        <v>115</v>
      </c>
      <c r="D150" s="12"/>
      <c r="E150" s="17"/>
      <c r="F150" s="18">
        <v>17</v>
      </c>
      <c r="G150" s="36">
        <v>1</v>
      </c>
      <c r="H150" s="12"/>
      <c r="I150" s="63">
        <f t="shared" ref="I150:I157" si="38">+I149+1</f>
        <v>3</v>
      </c>
      <c r="J150" s="49" t="s">
        <v>115</v>
      </c>
      <c r="K150" s="50"/>
      <c r="L150" s="12"/>
      <c r="M150" s="17"/>
      <c r="N150" s="18">
        <v>45</v>
      </c>
      <c r="O150" s="36">
        <v>1</v>
      </c>
      <c r="Q150" s="95"/>
      <c r="R150" s="95"/>
      <c r="S150" s="95"/>
      <c r="T150" s="95"/>
      <c r="U150" s="64"/>
      <c r="W150" s="95"/>
      <c r="X150" s="95"/>
    </row>
    <row r="151" spans="2:24" ht="15.75" x14ac:dyDescent="0.25">
      <c r="B151" s="65">
        <f t="shared" si="37"/>
        <v>4</v>
      </c>
      <c r="C151" s="53" t="s">
        <v>93</v>
      </c>
      <c r="D151" s="12"/>
      <c r="E151" s="19">
        <v>7</v>
      </c>
      <c r="F151" s="20">
        <v>4</v>
      </c>
      <c r="G151" s="36">
        <f t="shared" si="35"/>
        <v>-0.4285714285714286</v>
      </c>
      <c r="H151" s="12"/>
      <c r="I151" s="65">
        <f t="shared" si="38"/>
        <v>4</v>
      </c>
      <c r="J151" s="47" t="s">
        <v>93</v>
      </c>
      <c r="K151" s="48"/>
      <c r="L151" s="12"/>
      <c r="M151" s="19">
        <v>21</v>
      </c>
      <c r="N151" s="20">
        <v>33</v>
      </c>
      <c r="O151" s="36">
        <f t="shared" si="36"/>
        <v>0.5714285714285714</v>
      </c>
      <c r="Q151" s="95"/>
      <c r="R151" s="95"/>
      <c r="S151" s="95"/>
      <c r="T151" s="95"/>
      <c r="U151" s="64"/>
      <c r="W151" s="95"/>
      <c r="X151" s="95"/>
    </row>
    <row r="152" spans="2:24" ht="15.75" x14ac:dyDescent="0.25">
      <c r="B152" s="63">
        <f t="shared" si="37"/>
        <v>5</v>
      </c>
      <c r="C152" s="54" t="s">
        <v>101</v>
      </c>
      <c r="D152" s="12"/>
      <c r="E152" s="17"/>
      <c r="F152" s="18">
        <v>2</v>
      </c>
      <c r="G152" s="36">
        <v>1</v>
      </c>
      <c r="H152" s="12"/>
      <c r="I152" s="63">
        <f t="shared" si="38"/>
        <v>5</v>
      </c>
      <c r="J152" s="49" t="s">
        <v>101</v>
      </c>
      <c r="K152" s="50"/>
      <c r="L152" s="12"/>
      <c r="M152" s="17">
        <v>7</v>
      </c>
      <c r="N152" s="18">
        <v>11</v>
      </c>
      <c r="O152" s="36">
        <f t="shared" si="36"/>
        <v>0.5714285714285714</v>
      </c>
      <c r="Q152" s="95"/>
      <c r="R152" s="95"/>
      <c r="S152" s="95"/>
      <c r="T152" s="95"/>
      <c r="U152" s="64"/>
      <c r="W152" s="95"/>
      <c r="X152" s="95"/>
    </row>
    <row r="153" spans="2:24" ht="15.75" x14ac:dyDescent="0.25">
      <c r="B153" s="65">
        <f t="shared" si="37"/>
        <v>6</v>
      </c>
      <c r="C153" s="53" t="s">
        <v>109</v>
      </c>
      <c r="D153" s="12"/>
      <c r="E153" s="19"/>
      <c r="F153" s="20">
        <v>2</v>
      </c>
      <c r="G153" s="36">
        <v>1</v>
      </c>
      <c r="H153" s="12"/>
      <c r="I153" s="65">
        <f t="shared" si="38"/>
        <v>6</v>
      </c>
      <c r="J153" s="47" t="s">
        <v>105</v>
      </c>
      <c r="K153" s="48"/>
      <c r="L153" s="12"/>
      <c r="M153" s="19">
        <v>1</v>
      </c>
      <c r="N153" s="20">
        <v>10</v>
      </c>
      <c r="O153" s="36">
        <f t="shared" si="36"/>
        <v>9</v>
      </c>
      <c r="Q153" s="95"/>
      <c r="R153" s="95"/>
      <c r="S153" s="95"/>
      <c r="T153" s="95"/>
      <c r="U153" s="64"/>
      <c r="W153" s="95"/>
      <c r="X153" s="95"/>
    </row>
    <row r="154" spans="2:24" ht="15.75" x14ac:dyDescent="0.25">
      <c r="B154" s="63">
        <f t="shared" si="37"/>
        <v>7</v>
      </c>
      <c r="C154" s="54" t="s">
        <v>118</v>
      </c>
      <c r="D154" s="12"/>
      <c r="E154" s="17"/>
      <c r="F154" s="18">
        <v>2</v>
      </c>
      <c r="G154" s="36">
        <v>1</v>
      </c>
      <c r="H154" s="12"/>
      <c r="I154" s="63">
        <f t="shared" si="38"/>
        <v>7</v>
      </c>
      <c r="J154" s="49" t="s">
        <v>97</v>
      </c>
      <c r="K154" s="50"/>
      <c r="L154" s="12"/>
      <c r="M154" s="17">
        <v>4</v>
      </c>
      <c r="N154" s="18">
        <v>7</v>
      </c>
      <c r="O154" s="36">
        <f t="shared" si="36"/>
        <v>0.75</v>
      </c>
      <c r="Q154" s="95"/>
      <c r="R154" s="95"/>
      <c r="S154" s="95"/>
      <c r="T154" s="95"/>
      <c r="U154" s="64"/>
      <c r="W154" s="95"/>
      <c r="X154" s="95"/>
    </row>
    <row r="155" spans="2:24" ht="15.75" x14ac:dyDescent="0.25">
      <c r="B155" s="65">
        <f t="shared" si="37"/>
        <v>8</v>
      </c>
      <c r="C155" s="53" t="s">
        <v>105</v>
      </c>
      <c r="D155" s="12"/>
      <c r="E155" s="19"/>
      <c r="F155" s="20">
        <v>2</v>
      </c>
      <c r="G155" s="36">
        <v>1</v>
      </c>
      <c r="H155" s="12"/>
      <c r="I155" s="65">
        <f t="shared" si="38"/>
        <v>8</v>
      </c>
      <c r="J155" s="47" t="s">
        <v>109</v>
      </c>
      <c r="K155" s="48"/>
      <c r="L155" s="12"/>
      <c r="M155" s="19"/>
      <c r="N155" s="20">
        <v>7</v>
      </c>
      <c r="O155" s="36">
        <v>1</v>
      </c>
      <c r="Q155" s="95"/>
      <c r="R155" s="95"/>
      <c r="S155" s="95"/>
      <c r="T155" s="95"/>
      <c r="U155" s="64"/>
      <c r="W155" s="95"/>
      <c r="X155" s="95"/>
    </row>
    <row r="156" spans="2:24" ht="15.75" x14ac:dyDescent="0.25">
      <c r="B156" s="63">
        <f t="shared" si="37"/>
        <v>9</v>
      </c>
      <c r="C156" s="54" t="s">
        <v>97</v>
      </c>
      <c r="D156" s="12"/>
      <c r="E156" s="17"/>
      <c r="F156" s="18">
        <v>2</v>
      </c>
      <c r="G156" s="36">
        <v>1</v>
      </c>
      <c r="H156" s="12"/>
      <c r="I156" s="63">
        <f t="shared" si="38"/>
        <v>9</v>
      </c>
      <c r="J156" s="49" t="s">
        <v>99</v>
      </c>
      <c r="K156" s="50"/>
      <c r="L156" s="12"/>
      <c r="M156" s="17">
        <v>4</v>
      </c>
      <c r="N156" s="18">
        <v>6</v>
      </c>
      <c r="O156" s="36">
        <f t="shared" si="36"/>
        <v>0.5</v>
      </c>
      <c r="Q156" s="95"/>
      <c r="R156" s="95"/>
      <c r="S156" s="95"/>
      <c r="T156" s="95"/>
      <c r="U156" s="64"/>
      <c r="W156" s="95"/>
      <c r="X156" s="95"/>
    </row>
    <row r="157" spans="2:24" ht="15.75" x14ac:dyDescent="0.25">
      <c r="B157" s="65">
        <f t="shared" si="37"/>
        <v>10</v>
      </c>
      <c r="C157" s="53" t="s">
        <v>119</v>
      </c>
      <c r="D157" s="12"/>
      <c r="E157" s="19"/>
      <c r="F157" s="20">
        <v>1</v>
      </c>
      <c r="G157" s="36">
        <v>1</v>
      </c>
      <c r="H157" s="12"/>
      <c r="I157" s="65">
        <f t="shared" si="38"/>
        <v>10</v>
      </c>
      <c r="J157" s="47" t="s">
        <v>114</v>
      </c>
      <c r="K157" s="48"/>
      <c r="L157" s="12"/>
      <c r="M157" s="19"/>
      <c r="N157" s="20">
        <v>4</v>
      </c>
      <c r="O157" s="36">
        <v>1</v>
      </c>
      <c r="Q157" s="95"/>
      <c r="R157" s="95"/>
      <c r="S157" s="95"/>
      <c r="T157" s="95"/>
      <c r="U157" s="64"/>
    </row>
    <row r="158" spans="2:24" ht="16.5" thickBot="1" x14ac:dyDescent="0.3">
      <c r="B158" s="63"/>
      <c r="C158" s="54" t="s">
        <v>9</v>
      </c>
      <c r="D158" s="12"/>
      <c r="E158" s="17">
        <f>+E159-E160</f>
        <v>2</v>
      </c>
      <c r="F158" s="18">
        <f>+F159-F160</f>
        <v>1</v>
      </c>
      <c r="G158" s="36">
        <f t="shared" si="35"/>
        <v>-0.5</v>
      </c>
      <c r="H158" s="12"/>
      <c r="I158" s="63"/>
      <c r="J158" s="96" t="s">
        <v>9</v>
      </c>
      <c r="K158" s="97"/>
      <c r="L158" s="12"/>
      <c r="M158" s="17">
        <f>+M159-M160</f>
        <v>21</v>
      </c>
      <c r="N158" s="18">
        <f>+N159-N160</f>
        <v>25</v>
      </c>
      <c r="O158" s="36">
        <f t="shared" si="36"/>
        <v>0.19047619047619047</v>
      </c>
    </row>
    <row r="159" spans="2:24" ht="16.5" thickBot="1" x14ac:dyDescent="0.3">
      <c r="B159" s="66"/>
      <c r="C159" s="40" t="s">
        <v>47</v>
      </c>
      <c r="D159" s="12"/>
      <c r="E159" s="30">
        <v>91</v>
      </c>
      <c r="F159" s="31">
        <v>181</v>
      </c>
      <c r="G159" s="32">
        <f t="shared" si="35"/>
        <v>0.98901098901098905</v>
      </c>
      <c r="H159" s="12"/>
      <c r="I159" s="66"/>
      <c r="J159" s="93" t="s">
        <v>47</v>
      </c>
      <c r="K159" s="94"/>
      <c r="L159" s="12"/>
      <c r="M159" s="30">
        <v>751</v>
      </c>
      <c r="N159" s="31">
        <v>1008</v>
      </c>
      <c r="O159" s="32">
        <f t="shared" si="36"/>
        <v>0.34221038615179755</v>
      </c>
    </row>
    <row r="160" spans="2:24" x14ac:dyDescent="0.25">
      <c r="E160" s="41">
        <f>+SUM(E148:E157)</f>
        <v>89</v>
      </c>
      <c r="F160" s="41">
        <f>+SUM(F148:F157)</f>
        <v>180</v>
      </c>
      <c r="M160" s="41">
        <f>+SUM(M148:M157)</f>
        <v>730</v>
      </c>
      <c r="N160" s="41">
        <f>+SUM(N148:N157)</f>
        <v>983</v>
      </c>
    </row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</sheetData>
  <mergeCells count="217">
    <mergeCell ref="M9:O9"/>
    <mergeCell ref="Q9:S9"/>
    <mergeCell ref="V9:X9"/>
    <mergeCell ref="B11:C11"/>
    <mergeCell ref="B12:C12"/>
    <mergeCell ref="B13:C13"/>
    <mergeCell ref="B14:C14"/>
    <mergeCell ref="B15:C15"/>
    <mergeCell ref="B16:C16"/>
    <mergeCell ref="B9:C10"/>
    <mergeCell ref="E9:G9"/>
    <mergeCell ref="I9:K9"/>
    <mergeCell ref="B23:C23"/>
    <mergeCell ref="B28:B29"/>
    <mergeCell ref="C28:C29"/>
    <mergeCell ref="E28:G28"/>
    <mergeCell ref="I28:I29"/>
    <mergeCell ref="J28:K29"/>
    <mergeCell ref="B17:C17"/>
    <mergeCell ref="B18:C18"/>
    <mergeCell ref="B19:C19"/>
    <mergeCell ref="B20:C20"/>
    <mergeCell ref="B21:C21"/>
    <mergeCell ref="B22:C22"/>
    <mergeCell ref="S34:T34"/>
    <mergeCell ref="Q35:R35"/>
    <mergeCell ref="S35:T35"/>
    <mergeCell ref="Q36:R36"/>
    <mergeCell ref="S36:T36"/>
    <mergeCell ref="Q37:R37"/>
    <mergeCell ref="S37:T37"/>
    <mergeCell ref="M28:O28"/>
    <mergeCell ref="Q30:R30"/>
    <mergeCell ref="Q31:R31"/>
    <mergeCell ref="Q32:R32"/>
    <mergeCell ref="Q33:R33"/>
    <mergeCell ref="Q34:R34"/>
    <mergeCell ref="B47:C48"/>
    <mergeCell ref="E47:G47"/>
    <mergeCell ref="J47:K48"/>
    <mergeCell ref="M47:O47"/>
    <mergeCell ref="Q49:R49"/>
    <mergeCell ref="S49:T49"/>
    <mergeCell ref="Q38:R38"/>
    <mergeCell ref="S38:T38"/>
    <mergeCell ref="Q39:R39"/>
    <mergeCell ref="S39:T39"/>
    <mergeCell ref="J40:K40"/>
    <mergeCell ref="J41:K41"/>
    <mergeCell ref="Q53:R53"/>
    <mergeCell ref="S53:T53"/>
    <mergeCell ref="Q54:R54"/>
    <mergeCell ref="S54:T54"/>
    <mergeCell ref="Q55:R55"/>
    <mergeCell ref="S55:T55"/>
    <mergeCell ref="Q50:R50"/>
    <mergeCell ref="S50:T50"/>
    <mergeCell ref="Q51:R51"/>
    <mergeCell ref="S51:T51"/>
    <mergeCell ref="Q52:R52"/>
    <mergeCell ref="S52:T52"/>
    <mergeCell ref="Q64:R64"/>
    <mergeCell ref="V64:W64"/>
    <mergeCell ref="Q65:R65"/>
    <mergeCell ref="V65:W65"/>
    <mergeCell ref="Q66:R66"/>
    <mergeCell ref="V66:W66"/>
    <mergeCell ref="Q56:R56"/>
    <mergeCell ref="S56:T56"/>
    <mergeCell ref="B57:C57"/>
    <mergeCell ref="J57:K57"/>
    <mergeCell ref="B62:B63"/>
    <mergeCell ref="C62:C63"/>
    <mergeCell ref="E62:G62"/>
    <mergeCell ref="I62:I63"/>
    <mergeCell ref="J62:K63"/>
    <mergeCell ref="M62:O62"/>
    <mergeCell ref="Q70:R70"/>
    <mergeCell ref="V70:W70"/>
    <mergeCell ref="Q71:R71"/>
    <mergeCell ref="V71:W71"/>
    <mergeCell ref="Q72:R72"/>
    <mergeCell ref="V72:W72"/>
    <mergeCell ref="Q67:R67"/>
    <mergeCell ref="V67:W67"/>
    <mergeCell ref="Q68:R68"/>
    <mergeCell ref="V68:W68"/>
    <mergeCell ref="Q69:R69"/>
    <mergeCell ref="V69:W69"/>
    <mergeCell ref="Q73:R73"/>
    <mergeCell ref="V73:W73"/>
    <mergeCell ref="J74:K74"/>
    <mergeCell ref="J75:K75"/>
    <mergeCell ref="B81:B82"/>
    <mergeCell ref="C81:C82"/>
    <mergeCell ref="E81:G81"/>
    <mergeCell ref="I81:I82"/>
    <mergeCell ref="J81:K82"/>
    <mergeCell ref="M81:O81"/>
    <mergeCell ref="S86:T86"/>
    <mergeCell ref="S87:T87"/>
    <mergeCell ref="S88:T88"/>
    <mergeCell ref="S82:T82"/>
    <mergeCell ref="S83:T83"/>
    <mergeCell ref="S84:T84"/>
    <mergeCell ref="S85:T85"/>
    <mergeCell ref="B100:B101"/>
    <mergeCell ref="C100:C101"/>
    <mergeCell ref="E100:G100"/>
    <mergeCell ref="I100:I101"/>
    <mergeCell ref="J100:K101"/>
    <mergeCell ref="M100:O100"/>
    <mergeCell ref="S101:T101"/>
    <mergeCell ref="S89:T89"/>
    <mergeCell ref="S90:T90"/>
    <mergeCell ref="S91:T91"/>
    <mergeCell ref="Q102:R102"/>
    <mergeCell ref="S102:T102"/>
    <mergeCell ref="Q103:R103"/>
    <mergeCell ref="S103:T103"/>
    <mergeCell ref="Q104:R104"/>
    <mergeCell ref="S104:T104"/>
    <mergeCell ref="Q92:R92"/>
    <mergeCell ref="S92:T92"/>
    <mergeCell ref="J94:K94"/>
    <mergeCell ref="Q108:R108"/>
    <mergeCell ref="S108:T108"/>
    <mergeCell ref="Q109:R109"/>
    <mergeCell ref="S109:T109"/>
    <mergeCell ref="Q110:R110"/>
    <mergeCell ref="S110:T110"/>
    <mergeCell ref="Q105:R105"/>
    <mergeCell ref="S105:T105"/>
    <mergeCell ref="Q106:R106"/>
    <mergeCell ref="S106:T106"/>
    <mergeCell ref="Q107:R107"/>
    <mergeCell ref="S107:T107"/>
    <mergeCell ref="J125:K125"/>
    <mergeCell ref="B128:B129"/>
    <mergeCell ref="C128:C129"/>
    <mergeCell ref="E128:G128"/>
    <mergeCell ref="I128:I129"/>
    <mergeCell ref="J128:K129"/>
    <mergeCell ref="M128:O128"/>
    <mergeCell ref="Q111:R111"/>
    <mergeCell ref="J112:K112"/>
    <mergeCell ref="Q112:R112"/>
    <mergeCell ref="J113:K113"/>
    <mergeCell ref="B120:B121"/>
    <mergeCell ref="C120:C121"/>
    <mergeCell ref="E120:G120"/>
    <mergeCell ref="I120:I121"/>
    <mergeCell ref="J120:K121"/>
    <mergeCell ref="M120:O120"/>
    <mergeCell ref="Q130:R130"/>
    <mergeCell ref="S130:T130"/>
    <mergeCell ref="Q131:R131"/>
    <mergeCell ref="S131:T131"/>
    <mergeCell ref="Q132:R132"/>
    <mergeCell ref="S132:T132"/>
    <mergeCell ref="Q122:R122"/>
    <mergeCell ref="Q123:R123"/>
    <mergeCell ref="Q124:R124"/>
    <mergeCell ref="S136:T136"/>
    <mergeCell ref="Q137:R137"/>
    <mergeCell ref="S137:T137"/>
    <mergeCell ref="Q138:R138"/>
    <mergeCell ref="S138:T138"/>
    <mergeCell ref="Q133:R133"/>
    <mergeCell ref="S133:T133"/>
    <mergeCell ref="Q134:R134"/>
    <mergeCell ref="S134:T134"/>
    <mergeCell ref="Q135:R135"/>
    <mergeCell ref="S135:T135"/>
    <mergeCell ref="J140:K140"/>
    <mergeCell ref="J141:K141"/>
    <mergeCell ref="B146:B147"/>
    <mergeCell ref="C146:C147"/>
    <mergeCell ref="E146:G146"/>
    <mergeCell ref="I146:I147"/>
    <mergeCell ref="J146:K147"/>
    <mergeCell ref="M146:O146"/>
    <mergeCell ref="Q136:R136"/>
    <mergeCell ref="W147:X147"/>
    <mergeCell ref="Q148:R148"/>
    <mergeCell ref="S148:T148"/>
    <mergeCell ref="W148:X148"/>
    <mergeCell ref="Q149:R149"/>
    <mergeCell ref="S149:T149"/>
    <mergeCell ref="W149:X149"/>
    <mergeCell ref="Q139:R139"/>
    <mergeCell ref="S139:T139"/>
    <mergeCell ref="Q152:R152"/>
    <mergeCell ref="S152:T152"/>
    <mergeCell ref="W152:X152"/>
    <mergeCell ref="Q153:R153"/>
    <mergeCell ref="S153:T153"/>
    <mergeCell ref="W153:X153"/>
    <mergeCell ref="Q150:R150"/>
    <mergeCell ref="S150:T150"/>
    <mergeCell ref="W150:X150"/>
    <mergeCell ref="Q151:R151"/>
    <mergeCell ref="S151:T151"/>
    <mergeCell ref="W151:X151"/>
    <mergeCell ref="J159:K159"/>
    <mergeCell ref="Q156:R156"/>
    <mergeCell ref="S156:T156"/>
    <mergeCell ref="W156:X156"/>
    <mergeCell ref="Q157:R157"/>
    <mergeCell ref="S157:T157"/>
    <mergeCell ref="J158:K158"/>
    <mergeCell ref="Q154:R154"/>
    <mergeCell ref="S154:T154"/>
    <mergeCell ref="W154:X154"/>
    <mergeCell ref="Q155:R155"/>
    <mergeCell ref="S155:T155"/>
    <mergeCell ref="W155:X155"/>
  </mergeCells>
  <conditionalFormatting sqref="G11">
    <cfRule type="cellIs" dxfId="543" priority="427" operator="greaterThan">
      <formula>0</formula>
    </cfRule>
    <cfRule type="cellIs" dxfId="542" priority="428" operator="greaterThan">
      <formula>0</formula>
    </cfRule>
  </conditionalFormatting>
  <conditionalFormatting sqref="G11">
    <cfRule type="cellIs" dxfId="541" priority="425" operator="lessThan">
      <formula>0</formula>
    </cfRule>
    <cfRule type="cellIs" dxfId="540" priority="426" operator="greaterThan">
      <formula>0</formula>
    </cfRule>
  </conditionalFormatting>
  <conditionalFormatting sqref="G16:G22">
    <cfRule type="cellIs" dxfId="539" priority="423" operator="greaterThan">
      <formula>0</formula>
    </cfRule>
    <cfRule type="cellIs" dxfId="538" priority="424" operator="greaterThan">
      <formula>0</formula>
    </cfRule>
  </conditionalFormatting>
  <conditionalFormatting sqref="G16:G22">
    <cfRule type="cellIs" dxfId="537" priority="421" operator="lessThan">
      <formula>0</formula>
    </cfRule>
    <cfRule type="cellIs" dxfId="536" priority="422" operator="greaterThan">
      <formula>0</formula>
    </cfRule>
  </conditionalFormatting>
  <conditionalFormatting sqref="G30:G41">
    <cfRule type="cellIs" dxfId="51" priority="395" operator="greaterThan">
      <formula>0</formula>
    </cfRule>
    <cfRule type="cellIs" dxfId="50" priority="396" operator="greaterThan">
      <formula>0</formula>
    </cfRule>
  </conditionalFormatting>
  <conditionalFormatting sqref="G30:G41">
    <cfRule type="cellIs" dxfId="49" priority="393" operator="lessThan">
      <formula>0</formula>
    </cfRule>
    <cfRule type="cellIs" dxfId="48" priority="394" operator="greaterThan">
      <formula>0</formula>
    </cfRule>
  </conditionalFormatting>
  <conditionalFormatting sqref="O31">
    <cfRule type="cellIs" dxfId="535" priority="391" operator="greaterThan">
      <formula>0</formula>
    </cfRule>
    <cfRule type="cellIs" dxfId="534" priority="392" operator="greaterThan">
      <formula>0</formula>
    </cfRule>
  </conditionalFormatting>
  <conditionalFormatting sqref="O31">
    <cfRule type="cellIs" dxfId="533" priority="389" operator="lessThan">
      <formula>0</formula>
    </cfRule>
    <cfRule type="cellIs" dxfId="532" priority="390" operator="greaterThan">
      <formula>0</formula>
    </cfRule>
  </conditionalFormatting>
  <conditionalFormatting sqref="G23">
    <cfRule type="cellIs" dxfId="531" priority="419" operator="greaterThan">
      <formula>0</formula>
    </cfRule>
    <cfRule type="cellIs" dxfId="530" priority="420" operator="greaterThan">
      <formula>0</formula>
    </cfRule>
  </conditionalFormatting>
  <conditionalFormatting sqref="G23">
    <cfRule type="cellIs" dxfId="529" priority="417" operator="lessThan">
      <formula>0</formula>
    </cfRule>
    <cfRule type="cellIs" dxfId="528" priority="418" operator="greaterThan">
      <formula>0</formula>
    </cfRule>
  </conditionalFormatting>
  <conditionalFormatting sqref="K23">
    <cfRule type="cellIs" dxfId="527" priority="415" operator="greaterThan">
      <formula>0</formula>
    </cfRule>
    <cfRule type="cellIs" dxfId="526" priority="416" operator="greaterThan">
      <formula>0</formula>
    </cfRule>
  </conditionalFormatting>
  <conditionalFormatting sqref="K23">
    <cfRule type="cellIs" dxfId="525" priority="413" operator="lessThan">
      <formula>0</formula>
    </cfRule>
    <cfRule type="cellIs" dxfId="524" priority="414" operator="greaterThan">
      <formula>0</formula>
    </cfRule>
  </conditionalFormatting>
  <conditionalFormatting sqref="S23 O23">
    <cfRule type="cellIs" dxfId="523" priority="407" operator="greaterThan">
      <formula>0</formula>
    </cfRule>
    <cfRule type="cellIs" dxfId="522" priority="408" operator="greaterThan">
      <formula>0</formula>
    </cfRule>
  </conditionalFormatting>
  <conditionalFormatting sqref="S23 O23">
    <cfRule type="cellIs" dxfId="521" priority="405" operator="lessThan">
      <formula>0</formula>
    </cfRule>
    <cfRule type="cellIs" dxfId="520" priority="406" operator="greaterThan">
      <formula>0</formula>
    </cfRule>
  </conditionalFormatting>
  <conditionalFormatting sqref="O30:O41">
    <cfRule type="cellIs" dxfId="519" priority="385" operator="lessThan">
      <formula>0</formula>
    </cfRule>
    <cfRule type="cellIs" dxfId="518" priority="386" operator="greaterThan">
      <formula>0</formula>
    </cfRule>
  </conditionalFormatting>
  <conditionalFormatting sqref="G31">
    <cfRule type="cellIs" dxfId="517" priority="399" operator="greaterThan">
      <formula>0</formula>
    </cfRule>
    <cfRule type="cellIs" dxfId="516" priority="400" operator="greaterThan">
      <formula>0</formula>
    </cfRule>
  </conditionalFormatting>
  <conditionalFormatting sqref="G31">
    <cfRule type="cellIs" dxfId="515" priority="397" operator="lessThan">
      <formula>0</formula>
    </cfRule>
    <cfRule type="cellIs" dxfId="514" priority="398" operator="greaterThan">
      <formula>0</formula>
    </cfRule>
  </conditionalFormatting>
  <conditionalFormatting sqref="O30:O41">
    <cfRule type="cellIs" dxfId="513" priority="387" operator="greaterThan">
      <formula>0</formula>
    </cfRule>
    <cfRule type="cellIs" dxfId="512" priority="388" operator="greaterThan">
      <formula>0</formula>
    </cfRule>
  </conditionalFormatting>
  <conditionalFormatting sqref="G49">
    <cfRule type="cellIs" dxfId="47" priority="383" operator="greaterThan">
      <formula>0</formula>
    </cfRule>
    <cfRule type="cellIs" dxfId="46" priority="384" operator="greaterThan">
      <formula>0</formula>
    </cfRule>
  </conditionalFormatting>
  <conditionalFormatting sqref="G49">
    <cfRule type="cellIs" dxfId="45" priority="381" operator="lessThan">
      <formula>0</formula>
    </cfRule>
    <cfRule type="cellIs" dxfId="44" priority="382" operator="greaterThan">
      <formula>0</formula>
    </cfRule>
  </conditionalFormatting>
  <conditionalFormatting sqref="G50:G57">
    <cfRule type="cellIs" dxfId="511" priority="379" operator="greaterThan">
      <formula>0</formula>
    </cfRule>
    <cfRule type="cellIs" dxfId="510" priority="380" operator="greaterThan">
      <formula>0</formula>
    </cfRule>
  </conditionalFormatting>
  <conditionalFormatting sqref="G50:G57">
    <cfRule type="cellIs" dxfId="509" priority="377" operator="lessThan">
      <formula>0</formula>
    </cfRule>
    <cfRule type="cellIs" dxfId="508" priority="378" operator="greaterThan">
      <formula>0</formula>
    </cfRule>
  </conditionalFormatting>
  <conditionalFormatting sqref="O49">
    <cfRule type="cellIs" dxfId="507" priority="375" operator="greaterThan">
      <formula>0</formula>
    </cfRule>
    <cfRule type="cellIs" dxfId="506" priority="376" operator="greaterThan">
      <formula>0</formula>
    </cfRule>
  </conditionalFormatting>
  <conditionalFormatting sqref="O49">
    <cfRule type="cellIs" dxfId="505" priority="373" operator="lessThan">
      <formula>0</formula>
    </cfRule>
    <cfRule type="cellIs" dxfId="504" priority="374" operator="greaterThan">
      <formula>0</formula>
    </cfRule>
  </conditionalFormatting>
  <conditionalFormatting sqref="O50:O57">
    <cfRule type="cellIs" dxfId="503" priority="371" operator="greaterThan">
      <formula>0</formula>
    </cfRule>
    <cfRule type="cellIs" dxfId="502" priority="372" operator="greaterThan">
      <formula>0</formula>
    </cfRule>
  </conditionalFormatting>
  <conditionalFormatting sqref="O50:O57">
    <cfRule type="cellIs" dxfId="501" priority="369" operator="lessThan">
      <formula>0</formula>
    </cfRule>
    <cfRule type="cellIs" dxfId="500" priority="370" operator="greaterThan">
      <formula>0</formula>
    </cfRule>
  </conditionalFormatting>
  <conditionalFormatting sqref="G75 G64:G73">
    <cfRule type="cellIs" dxfId="43" priority="363" operator="greaterThan">
      <formula>0</formula>
    </cfRule>
    <cfRule type="cellIs" dxfId="42" priority="364" operator="greaterThan">
      <formula>0</formula>
    </cfRule>
  </conditionalFormatting>
  <conditionalFormatting sqref="G75 G64:G73">
    <cfRule type="cellIs" dxfId="41" priority="361" operator="lessThan">
      <formula>0</formula>
    </cfRule>
    <cfRule type="cellIs" dxfId="40" priority="362" operator="greaterThan">
      <formula>0</formula>
    </cfRule>
  </conditionalFormatting>
  <conditionalFormatting sqref="G65">
    <cfRule type="cellIs" dxfId="499" priority="367" operator="greaterThan">
      <formula>0</formula>
    </cfRule>
    <cfRule type="cellIs" dxfId="498" priority="368" operator="greaterThan">
      <formula>0</formula>
    </cfRule>
  </conditionalFormatting>
  <conditionalFormatting sqref="G65">
    <cfRule type="cellIs" dxfId="497" priority="365" operator="lessThan">
      <formula>0</formula>
    </cfRule>
    <cfRule type="cellIs" dxfId="496" priority="366" operator="greaterThan">
      <formula>0</formula>
    </cfRule>
  </conditionalFormatting>
  <conditionalFormatting sqref="O64:O75">
    <cfRule type="cellIs" dxfId="495" priority="355" operator="greaterThan">
      <formula>0</formula>
    </cfRule>
    <cfRule type="cellIs" dxfId="494" priority="356" operator="greaterThan">
      <formula>0</formula>
    </cfRule>
  </conditionalFormatting>
  <conditionalFormatting sqref="O64:O75">
    <cfRule type="cellIs" dxfId="493" priority="353" operator="lessThan">
      <formula>0</formula>
    </cfRule>
    <cfRule type="cellIs" dxfId="492" priority="354" operator="greaterThan">
      <formula>0</formula>
    </cfRule>
  </conditionalFormatting>
  <conditionalFormatting sqref="O65">
    <cfRule type="cellIs" dxfId="491" priority="359" operator="greaterThan">
      <formula>0</formula>
    </cfRule>
    <cfRule type="cellIs" dxfId="490" priority="360" operator="greaterThan">
      <formula>0</formula>
    </cfRule>
  </conditionalFormatting>
  <conditionalFormatting sqref="O65">
    <cfRule type="cellIs" dxfId="489" priority="357" operator="lessThan">
      <formula>0</formula>
    </cfRule>
    <cfRule type="cellIs" dxfId="488" priority="358" operator="greaterThan">
      <formula>0</formula>
    </cfRule>
  </conditionalFormatting>
  <conditionalFormatting sqref="G83:G94">
    <cfRule type="cellIs" dxfId="39" priority="323" operator="greaterThan">
      <formula>0</formula>
    </cfRule>
    <cfRule type="cellIs" dxfId="38" priority="324" operator="greaterThan">
      <formula>0</formula>
    </cfRule>
  </conditionalFormatting>
  <conditionalFormatting sqref="G83:G94">
    <cfRule type="cellIs" dxfId="37" priority="321" operator="lessThan">
      <formula>0</formula>
    </cfRule>
    <cfRule type="cellIs" dxfId="36" priority="322" operator="greaterThan">
      <formula>0</formula>
    </cfRule>
  </conditionalFormatting>
  <conditionalFormatting sqref="O83:O94">
    <cfRule type="cellIs" dxfId="487" priority="313" operator="lessThan">
      <formula>0</formula>
    </cfRule>
    <cfRule type="cellIs" dxfId="486" priority="314" operator="greaterThan">
      <formula>0</formula>
    </cfRule>
  </conditionalFormatting>
  <conditionalFormatting sqref="G102:G113">
    <cfRule type="cellIs" dxfId="485" priority="339" operator="greaterThan">
      <formula>0</formula>
    </cfRule>
    <cfRule type="cellIs" dxfId="484" priority="340" operator="greaterThan">
      <formula>0</formula>
    </cfRule>
  </conditionalFormatting>
  <conditionalFormatting sqref="G102:G113">
    <cfRule type="cellIs" dxfId="483" priority="337" operator="lessThan">
      <formula>0</formula>
    </cfRule>
    <cfRule type="cellIs" dxfId="482" priority="338" operator="greaterThan">
      <formula>0</formula>
    </cfRule>
  </conditionalFormatting>
  <conditionalFormatting sqref="G103">
    <cfRule type="cellIs" dxfId="481" priority="343" operator="greaterThan">
      <formula>0</formula>
    </cfRule>
    <cfRule type="cellIs" dxfId="480" priority="344" operator="greaterThan">
      <formula>0</formula>
    </cfRule>
  </conditionalFormatting>
  <conditionalFormatting sqref="G103">
    <cfRule type="cellIs" dxfId="479" priority="341" operator="lessThan">
      <formula>0</formula>
    </cfRule>
    <cfRule type="cellIs" dxfId="478" priority="342" operator="greaterThan">
      <formula>0</formula>
    </cfRule>
  </conditionalFormatting>
  <conditionalFormatting sqref="O102:O113">
    <cfRule type="cellIs" dxfId="477" priority="331" operator="greaterThan">
      <formula>0</formula>
    </cfRule>
    <cfRule type="cellIs" dxfId="476" priority="332" operator="greaterThan">
      <formula>0</formula>
    </cfRule>
  </conditionalFormatting>
  <conditionalFormatting sqref="O102:O113">
    <cfRule type="cellIs" dxfId="475" priority="329" operator="lessThan">
      <formula>0</formula>
    </cfRule>
    <cfRule type="cellIs" dxfId="474" priority="330" operator="greaterThan">
      <formula>0</formula>
    </cfRule>
  </conditionalFormatting>
  <conditionalFormatting sqref="O103">
    <cfRule type="cellIs" dxfId="473" priority="335" operator="greaterThan">
      <formula>0</formula>
    </cfRule>
    <cfRule type="cellIs" dxfId="472" priority="336" operator="greaterThan">
      <formula>0</formula>
    </cfRule>
  </conditionalFormatting>
  <conditionalFormatting sqref="O103">
    <cfRule type="cellIs" dxfId="471" priority="333" operator="lessThan">
      <formula>0</formula>
    </cfRule>
    <cfRule type="cellIs" dxfId="470" priority="334" operator="greaterThan">
      <formula>0</formula>
    </cfRule>
  </conditionalFormatting>
  <conditionalFormatting sqref="O84">
    <cfRule type="cellIs" dxfId="469" priority="319" operator="greaterThan">
      <formula>0</formula>
    </cfRule>
    <cfRule type="cellIs" dxfId="468" priority="320" operator="greaterThan">
      <formula>0</formula>
    </cfRule>
  </conditionalFormatting>
  <conditionalFormatting sqref="O84">
    <cfRule type="cellIs" dxfId="467" priority="317" operator="lessThan">
      <formula>0</formula>
    </cfRule>
    <cfRule type="cellIs" dxfId="466" priority="318" operator="greaterThan">
      <formula>0</formula>
    </cfRule>
  </conditionalFormatting>
  <conditionalFormatting sqref="O83:O94">
    <cfRule type="cellIs" dxfId="465" priority="315" operator="greaterThan">
      <formula>0</formula>
    </cfRule>
    <cfRule type="cellIs" dxfId="464" priority="316" operator="greaterThan">
      <formula>0</formula>
    </cfRule>
  </conditionalFormatting>
  <conditionalFormatting sqref="G84">
    <cfRule type="cellIs" dxfId="463" priority="327" operator="greaterThan">
      <formula>0</formula>
    </cfRule>
    <cfRule type="cellIs" dxfId="462" priority="328" operator="greaterThan">
      <formula>0</formula>
    </cfRule>
  </conditionalFormatting>
  <conditionalFormatting sqref="G84">
    <cfRule type="cellIs" dxfId="461" priority="325" operator="lessThan">
      <formula>0</formula>
    </cfRule>
    <cfRule type="cellIs" dxfId="460" priority="326" operator="greaterThan">
      <formula>0</formula>
    </cfRule>
  </conditionalFormatting>
  <conditionalFormatting sqref="X23">
    <cfRule type="cellIs" dxfId="459" priority="275" operator="greaterThan">
      <formula>0</formula>
    </cfRule>
    <cfRule type="cellIs" dxfId="458" priority="276" operator="greaterThan">
      <formula>0</formula>
    </cfRule>
  </conditionalFormatting>
  <conditionalFormatting sqref="X23">
    <cfRule type="cellIs" dxfId="457" priority="273" operator="lessThan">
      <formula>0</formula>
    </cfRule>
    <cfRule type="cellIs" dxfId="456" priority="274" operator="greaterThan">
      <formula>0</formula>
    </cfRule>
  </conditionalFormatting>
  <conditionalFormatting sqref="O149:O159">
    <cfRule type="cellIs" dxfId="455" priority="263" operator="greaterThan">
      <formula>0</formula>
    </cfRule>
    <cfRule type="cellIs" dxfId="454" priority="264" operator="greaterThan">
      <formula>0</formula>
    </cfRule>
  </conditionalFormatting>
  <conditionalFormatting sqref="O149:O159">
    <cfRule type="cellIs" dxfId="453" priority="261" operator="lessThan">
      <formula>0</formula>
    </cfRule>
    <cfRule type="cellIs" dxfId="452" priority="262" operator="greaterThan">
      <formula>0</formula>
    </cfRule>
  </conditionalFormatting>
  <conditionalFormatting sqref="O149:O158">
    <cfRule type="cellIs" dxfId="451" priority="267" operator="greaterThan">
      <formula>0</formula>
    </cfRule>
    <cfRule type="cellIs" dxfId="450" priority="268" operator="greaterThan">
      <formula>0</formula>
    </cfRule>
  </conditionalFormatting>
  <conditionalFormatting sqref="O149:O158">
    <cfRule type="cellIs" dxfId="449" priority="265" operator="lessThan">
      <formula>0</formula>
    </cfRule>
    <cfRule type="cellIs" dxfId="448" priority="266" operator="greaterThan">
      <formula>0</formula>
    </cfRule>
  </conditionalFormatting>
  <conditionalFormatting sqref="G148:G159">
    <cfRule type="cellIs" dxfId="7" priority="255" operator="greaterThan">
      <formula>0</formula>
    </cfRule>
    <cfRule type="cellIs" dxfId="6" priority="256" operator="greaterThan">
      <formula>0</formula>
    </cfRule>
  </conditionalFormatting>
  <conditionalFormatting sqref="G148:G159">
    <cfRule type="cellIs" dxfId="5" priority="253" operator="lessThan">
      <formula>0</formula>
    </cfRule>
    <cfRule type="cellIs" dxfId="4" priority="254" operator="greaterThan">
      <formula>0</formula>
    </cfRule>
  </conditionalFormatting>
  <conditionalFormatting sqref="G149:G157">
    <cfRule type="cellIs" dxfId="447" priority="259" operator="greaterThan">
      <formula>0</formula>
    </cfRule>
    <cfRule type="cellIs" dxfId="446" priority="260" operator="greaterThan">
      <formula>0</formula>
    </cfRule>
  </conditionalFormatting>
  <conditionalFormatting sqref="G149:G157">
    <cfRule type="cellIs" dxfId="445" priority="257" operator="lessThan">
      <formula>0</formula>
    </cfRule>
    <cfRule type="cellIs" dxfId="444" priority="258" operator="greaterThan">
      <formula>0</formula>
    </cfRule>
  </conditionalFormatting>
  <conditionalFormatting sqref="G12:G15">
    <cfRule type="cellIs" dxfId="443" priority="199" operator="greaterThan">
      <formula>0</formula>
    </cfRule>
    <cfRule type="cellIs" dxfId="442" priority="200" operator="greaterThan">
      <formula>0</formula>
    </cfRule>
  </conditionalFormatting>
  <conditionalFormatting sqref="G12:G15">
    <cfRule type="cellIs" dxfId="441" priority="197" operator="lessThan">
      <formula>0</formula>
    </cfRule>
    <cfRule type="cellIs" dxfId="440" priority="198" operator="greaterThan">
      <formula>0</formula>
    </cfRule>
  </conditionalFormatting>
  <conditionalFormatting sqref="G12:G14">
    <cfRule type="cellIs" dxfId="439" priority="203" operator="greaterThan">
      <formula>0</formula>
    </cfRule>
    <cfRule type="cellIs" dxfId="438" priority="204" operator="greaterThan">
      <formula>0</formula>
    </cfRule>
  </conditionalFormatting>
  <conditionalFormatting sqref="G12:G14">
    <cfRule type="cellIs" dxfId="437" priority="201" operator="lessThan">
      <formula>0</formula>
    </cfRule>
    <cfRule type="cellIs" dxfId="436" priority="202" operator="greaterThan">
      <formula>0</formula>
    </cfRule>
  </conditionalFormatting>
  <conditionalFormatting sqref="K11">
    <cfRule type="cellIs" dxfId="435" priority="195" operator="greaterThan">
      <formula>0</formula>
    </cfRule>
    <cfRule type="cellIs" dxfId="434" priority="196" operator="greaterThan">
      <formula>0</formula>
    </cfRule>
  </conditionalFormatting>
  <conditionalFormatting sqref="K11">
    <cfRule type="cellIs" dxfId="433" priority="193" operator="lessThan">
      <formula>0</formula>
    </cfRule>
    <cfRule type="cellIs" dxfId="432" priority="194" operator="greaterThan">
      <formula>0</formula>
    </cfRule>
  </conditionalFormatting>
  <conditionalFormatting sqref="K12:K22">
    <cfRule type="cellIs" dxfId="431" priority="187" operator="greaterThan">
      <formula>0</formula>
    </cfRule>
    <cfRule type="cellIs" dxfId="430" priority="188" operator="greaterThan">
      <formula>0</formula>
    </cfRule>
  </conditionalFormatting>
  <conditionalFormatting sqref="K12:K22">
    <cfRule type="cellIs" dxfId="429" priority="185" operator="lessThan">
      <formula>0</formula>
    </cfRule>
    <cfRule type="cellIs" dxfId="428" priority="186" operator="greaterThan">
      <formula>0</formula>
    </cfRule>
  </conditionalFormatting>
  <conditionalFormatting sqref="K12">
    <cfRule type="cellIs" dxfId="427" priority="191" operator="greaterThan">
      <formula>0</formula>
    </cfRule>
    <cfRule type="cellIs" dxfId="426" priority="192" operator="greaterThan">
      <formula>0</formula>
    </cfRule>
  </conditionalFormatting>
  <conditionalFormatting sqref="K12">
    <cfRule type="cellIs" dxfId="425" priority="189" operator="lessThan">
      <formula>0</formula>
    </cfRule>
    <cfRule type="cellIs" dxfId="424" priority="190" operator="greaterThan">
      <formula>0</formula>
    </cfRule>
  </conditionalFormatting>
  <conditionalFormatting sqref="O16:O22">
    <cfRule type="cellIs" dxfId="423" priority="175" operator="greaterThan">
      <formula>0</formula>
    </cfRule>
    <cfRule type="cellIs" dxfId="422" priority="176" operator="greaterThan">
      <formula>0</formula>
    </cfRule>
  </conditionalFormatting>
  <conditionalFormatting sqref="O16:O22">
    <cfRule type="cellIs" dxfId="421" priority="173" operator="lessThan">
      <formula>0</formula>
    </cfRule>
    <cfRule type="cellIs" dxfId="420" priority="174" operator="greaterThan">
      <formula>0</formula>
    </cfRule>
  </conditionalFormatting>
  <conditionalFormatting sqref="S16:S22">
    <cfRule type="cellIs" dxfId="419" priority="163" operator="greaterThan">
      <formula>0</formula>
    </cfRule>
    <cfRule type="cellIs" dxfId="418" priority="164" operator="greaterThan">
      <formula>0</formula>
    </cfRule>
  </conditionalFormatting>
  <conditionalFormatting sqref="S16:S22">
    <cfRule type="cellIs" dxfId="417" priority="161" operator="lessThan">
      <formula>0</formula>
    </cfRule>
    <cfRule type="cellIs" dxfId="416" priority="162" operator="greaterThan">
      <formula>0</formula>
    </cfRule>
  </conditionalFormatting>
  <conditionalFormatting sqref="X16:X22">
    <cfRule type="cellIs" dxfId="415" priority="151" operator="greaterThan">
      <formula>0</formula>
    </cfRule>
    <cfRule type="cellIs" dxfId="414" priority="152" operator="greaterThan">
      <formula>0</formula>
    </cfRule>
  </conditionalFormatting>
  <conditionalFormatting sqref="X16:X22">
    <cfRule type="cellIs" dxfId="413" priority="149" operator="lessThan">
      <formula>0</formula>
    </cfRule>
    <cfRule type="cellIs" dxfId="412" priority="150" operator="greaterThan">
      <formula>0</formula>
    </cfRule>
  </conditionalFormatting>
  <conditionalFormatting sqref="G74">
    <cfRule type="cellIs" dxfId="411" priority="143" operator="greaterThan">
      <formula>0</formula>
    </cfRule>
    <cfRule type="cellIs" dxfId="410" priority="144" operator="greaterThan">
      <formula>0</formula>
    </cfRule>
  </conditionalFormatting>
  <conditionalFormatting sqref="G74">
    <cfRule type="cellIs" dxfId="409" priority="141" operator="lessThan">
      <formula>0</formula>
    </cfRule>
    <cfRule type="cellIs" dxfId="408" priority="142" operator="greaterThan">
      <formula>0</formula>
    </cfRule>
  </conditionalFormatting>
  <conditionalFormatting sqref="G130:G140">
    <cfRule type="cellIs" dxfId="35" priority="127" operator="greaterThan">
      <formula>0</formula>
    </cfRule>
    <cfRule type="cellIs" dxfId="34" priority="128" operator="greaterThan">
      <formula>0</formula>
    </cfRule>
  </conditionalFormatting>
  <conditionalFormatting sqref="G130:G140">
    <cfRule type="cellIs" dxfId="33" priority="125" operator="lessThan">
      <formula>0</formula>
    </cfRule>
    <cfRule type="cellIs" dxfId="32" priority="126" operator="greaterThan">
      <formula>0</formula>
    </cfRule>
  </conditionalFormatting>
  <conditionalFormatting sqref="G131:G140">
    <cfRule type="cellIs" dxfId="407" priority="131" operator="greaterThan">
      <formula>0</formula>
    </cfRule>
    <cfRule type="cellIs" dxfId="406" priority="132" operator="greaterThan">
      <formula>0</formula>
    </cfRule>
  </conditionalFormatting>
  <conditionalFormatting sqref="G131:G140">
    <cfRule type="cellIs" dxfId="405" priority="129" operator="lessThan">
      <formula>0</formula>
    </cfRule>
    <cfRule type="cellIs" dxfId="404" priority="130" operator="greaterThan">
      <formula>0</formula>
    </cfRule>
  </conditionalFormatting>
  <conditionalFormatting sqref="G122:G124">
    <cfRule type="cellIs" dxfId="403" priority="119" operator="greaterThan">
      <formula>0</formula>
    </cfRule>
    <cfRule type="cellIs" dxfId="402" priority="120" operator="greaterThan">
      <formula>0</formula>
    </cfRule>
  </conditionalFormatting>
  <conditionalFormatting sqref="G122:G124">
    <cfRule type="cellIs" dxfId="401" priority="117" operator="lessThan">
      <formula>0</formula>
    </cfRule>
    <cfRule type="cellIs" dxfId="400" priority="118" operator="greaterThan">
      <formula>0</formula>
    </cfRule>
  </conditionalFormatting>
  <conditionalFormatting sqref="G123">
    <cfRule type="cellIs" dxfId="399" priority="123" operator="greaterThan">
      <formula>0</formula>
    </cfRule>
    <cfRule type="cellIs" dxfId="398" priority="124" operator="greaterThan">
      <formula>0</formula>
    </cfRule>
  </conditionalFormatting>
  <conditionalFormatting sqref="G123">
    <cfRule type="cellIs" dxfId="397" priority="121" operator="lessThan">
      <formula>0</formula>
    </cfRule>
    <cfRule type="cellIs" dxfId="396" priority="122" operator="greaterThan">
      <formula>0</formula>
    </cfRule>
  </conditionalFormatting>
  <conditionalFormatting sqref="O122:O124">
    <cfRule type="cellIs" dxfId="395" priority="111" operator="greaterThan">
      <formula>0</formula>
    </cfRule>
    <cfRule type="cellIs" dxfId="394" priority="112" operator="greaterThan">
      <formula>0</formula>
    </cfRule>
  </conditionalFormatting>
  <conditionalFormatting sqref="O122:O124">
    <cfRule type="cellIs" dxfId="393" priority="109" operator="lessThan">
      <formula>0</formula>
    </cfRule>
    <cfRule type="cellIs" dxfId="392" priority="110" operator="greaterThan">
      <formula>0</formula>
    </cfRule>
  </conditionalFormatting>
  <conditionalFormatting sqref="O123">
    <cfRule type="cellIs" dxfId="391" priority="115" operator="greaterThan">
      <formula>0</formula>
    </cfRule>
    <cfRule type="cellIs" dxfId="390" priority="116" operator="greaterThan">
      <formula>0</formula>
    </cfRule>
  </conditionalFormatting>
  <conditionalFormatting sqref="O123">
    <cfRule type="cellIs" dxfId="389" priority="113" operator="lessThan">
      <formula>0</formula>
    </cfRule>
    <cfRule type="cellIs" dxfId="388" priority="114" operator="greaterThan">
      <formula>0</formula>
    </cfRule>
  </conditionalFormatting>
  <conditionalFormatting sqref="G125">
    <cfRule type="cellIs" dxfId="387" priority="107" operator="greaterThan">
      <formula>0</formula>
    </cfRule>
    <cfRule type="cellIs" dxfId="386" priority="108" operator="greaterThan">
      <formula>0</formula>
    </cfRule>
  </conditionalFormatting>
  <conditionalFormatting sqref="G125">
    <cfRule type="cellIs" dxfId="385" priority="105" operator="lessThan">
      <formula>0</formula>
    </cfRule>
    <cfRule type="cellIs" dxfId="384" priority="106" operator="greaterThan">
      <formula>0</formula>
    </cfRule>
  </conditionalFormatting>
  <conditionalFormatting sqref="O125">
    <cfRule type="cellIs" dxfId="383" priority="103" operator="greaterThan">
      <formula>0</formula>
    </cfRule>
    <cfRule type="cellIs" dxfId="382" priority="104" operator="greaterThan">
      <formula>0</formula>
    </cfRule>
  </conditionalFormatting>
  <conditionalFormatting sqref="O125">
    <cfRule type="cellIs" dxfId="381" priority="101" operator="lessThan">
      <formula>0</formula>
    </cfRule>
    <cfRule type="cellIs" dxfId="380" priority="102" operator="greaterThan">
      <formula>0</formula>
    </cfRule>
  </conditionalFormatting>
  <conditionalFormatting sqref="G122:G124">
    <cfRule type="cellIs" dxfId="379" priority="99" operator="greaterThan">
      <formula>0</formula>
    </cfRule>
    <cfRule type="cellIs" dxfId="378" priority="100" operator="greaterThan">
      <formula>0</formula>
    </cfRule>
  </conditionalFormatting>
  <conditionalFormatting sqref="G122:G124">
    <cfRule type="cellIs" dxfId="377" priority="97" operator="lessThan">
      <formula>0</formula>
    </cfRule>
    <cfRule type="cellIs" dxfId="376" priority="98" operator="greaterThan">
      <formula>0</formula>
    </cfRule>
  </conditionalFormatting>
  <conditionalFormatting sqref="O122">
    <cfRule type="cellIs" dxfId="375" priority="95" operator="greaterThan">
      <formula>0</formula>
    </cfRule>
    <cfRule type="cellIs" dxfId="374" priority="96" operator="greaterThan">
      <formula>0</formula>
    </cfRule>
  </conditionalFormatting>
  <conditionalFormatting sqref="O122">
    <cfRule type="cellIs" dxfId="373" priority="93" operator="lessThan">
      <formula>0</formula>
    </cfRule>
    <cfRule type="cellIs" dxfId="372" priority="94" operator="greaterThan">
      <formula>0</formula>
    </cfRule>
  </conditionalFormatting>
  <conditionalFormatting sqref="G123">
    <cfRule type="cellIs" dxfId="371" priority="91" operator="greaterThan">
      <formula>0</formula>
    </cfRule>
    <cfRule type="cellIs" dxfId="370" priority="92" operator="greaterThan">
      <formula>0</formula>
    </cfRule>
  </conditionalFormatting>
  <conditionalFormatting sqref="G123">
    <cfRule type="cellIs" dxfId="369" priority="89" operator="lessThan">
      <formula>0</formula>
    </cfRule>
    <cfRule type="cellIs" dxfId="368" priority="90" operator="greaterThan">
      <formula>0</formula>
    </cfRule>
  </conditionalFormatting>
  <conditionalFormatting sqref="G130:G140">
    <cfRule type="cellIs" dxfId="31" priority="87" operator="greaterThan">
      <formula>0</formula>
    </cfRule>
    <cfRule type="cellIs" dxfId="30" priority="88" operator="greaterThan">
      <formula>0</formula>
    </cfRule>
  </conditionalFormatting>
  <conditionalFormatting sqref="G130:G140">
    <cfRule type="cellIs" dxfId="29" priority="85" operator="lessThan">
      <formula>0</formula>
    </cfRule>
    <cfRule type="cellIs" dxfId="28" priority="86" operator="greaterThan">
      <formula>0</formula>
    </cfRule>
  </conditionalFormatting>
  <conditionalFormatting sqref="O130:O141">
    <cfRule type="cellIs" dxfId="23" priority="79" operator="greaterThan">
      <formula>0</formula>
    </cfRule>
    <cfRule type="cellIs" dxfId="22" priority="80" operator="greaterThan">
      <formula>0</formula>
    </cfRule>
  </conditionalFormatting>
  <conditionalFormatting sqref="O130:O141">
    <cfRule type="cellIs" dxfId="21" priority="77" operator="lessThan">
      <formula>0</formula>
    </cfRule>
    <cfRule type="cellIs" dxfId="20" priority="78" operator="greaterThan">
      <formula>0</formula>
    </cfRule>
  </conditionalFormatting>
  <conditionalFormatting sqref="O131:O140">
    <cfRule type="cellIs" dxfId="367" priority="83" operator="greaterThan">
      <formula>0</formula>
    </cfRule>
    <cfRule type="cellIs" dxfId="366" priority="84" operator="greaterThan">
      <formula>0</formula>
    </cfRule>
  </conditionalFormatting>
  <conditionalFormatting sqref="O131:O140">
    <cfRule type="cellIs" dxfId="365" priority="81" operator="lessThan">
      <formula>0</formula>
    </cfRule>
    <cfRule type="cellIs" dxfId="364" priority="82" operator="greaterThan">
      <formula>0</formula>
    </cfRule>
  </conditionalFormatting>
  <conditionalFormatting sqref="O130">
    <cfRule type="cellIs" dxfId="19" priority="75" operator="greaterThan">
      <formula>0</formula>
    </cfRule>
    <cfRule type="cellIs" dxfId="18" priority="76" operator="greaterThan">
      <formula>0</formula>
    </cfRule>
  </conditionalFormatting>
  <conditionalFormatting sqref="O130">
    <cfRule type="cellIs" dxfId="17" priority="73" operator="lessThan">
      <formula>0</formula>
    </cfRule>
    <cfRule type="cellIs" dxfId="16" priority="74" operator="greaterThan">
      <formula>0</formula>
    </cfRule>
  </conditionalFormatting>
  <conditionalFormatting sqref="G141">
    <cfRule type="cellIs" dxfId="363" priority="71" operator="greaterThan">
      <formula>0</formula>
    </cfRule>
    <cfRule type="cellIs" dxfId="362" priority="72" operator="greaterThan">
      <formula>0</formula>
    </cfRule>
  </conditionalFormatting>
  <conditionalFormatting sqref="G141">
    <cfRule type="cellIs" dxfId="361" priority="69" operator="lessThan">
      <formula>0</formula>
    </cfRule>
    <cfRule type="cellIs" dxfId="360" priority="70" operator="greaterThan">
      <formula>0</formula>
    </cfRule>
  </conditionalFormatting>
  <conditionalFormatting sqref="O131:O140">
    <cfRule type="cellIs" dxfId="359" priority="67" operator="greaterThan">
      <formula>0</formula>
    </cfRule>
    <cfRule type="cellIs" dxfId="358" priority="68" operator="greaterThan">
      <formula>0</formula>
    </cfRule>
  </conditionalFormatting>
  <conditionalFormatting sqref="O131:O140">
    <cfRule type="cellIs" dxfId="357" priority="65" operator="lessThan">
      <formula>0</formula>
    </cfRule>
    <cfRule type="cellIs" dxfId="356" priority="66" operator="greaterThan">
      <formula>0</formula>
    </cfRule>
  </conditionalFormatting>
  <conditionalFormatting sqref="O130">
    <cfRule type="cellIs" dxfId="15" priority="63" operator="greaterThan">
      <formula>0</formula>
    </cfRule>
    <cfRule type="cellIs" dxfId="14" priority="64" operator="greaterThan">
      <formula>0</formula>
    </cfRule>
  </conditionalFormatting>
  <conditionalFormatting sqref="O130">
    <cfRule type="cellIs" dxfId="13" priority="61" operator="lessThan">
      <formula>0</formula>
    </cfRule>
    <cfRule type="cellIs" dxfId="12" priority="62" operator="greaterThan">
      <formula>0</formula>
    </cfRule>
  </conditionalFormatting>
  <conditionalFormatting sqref="O130">
    <cfRule type="cellIs" dxfId="11" priority="59" operator="greaterThan">
      <formula>0</formula>
    </cfRule>
    <cfRule type="cellIs" dxfId="10" priority="60" operator="greaterThan">
      <formula>0</formula>
    </cfRule>
  </conditionalFormatting>
  <conditionalFormatting sqref="O130">
    <cfRule type="cellIs" dxfId="9" priority="57" operator="lessThan">
      <formula>0</formula>
    </cfRule>
    <cfRule type="cellIs" dxfId="8" priority="58" operator="greaterThan">
      <formula>0</formula>
    </cfRule>
  </conditionalFormatting>
  <conditionalFormatting sqref="O148">
    <cfRule type="cellIs" dxfId="3" priority="55" operator="greaterThan">
      <formula>0</formula>
    </cfRule>
    <cfRule type="cellIs" dxfId="2" priority="56" operator="greaterThan">
      <formula>0</formula>
    </cfRule>
  </conditionalFormatting>
  <conditionalFormatting sqref="O148">
    <cfRule type="cellIs" dxfId="1" priority="53" operator="lessThan">
      <formula>0</formula>
    </cfRule>
    <cfRule type="cellIs" dxfId="0" priority="54" operator="greaterThan">
      <formula>0</formula>
    </cfRule>
  </conditionalFormatting>
  <conditionalFormatting sqref="O11">
    <cfRule type="cellIs" dxfId="355" priority="51" operator="greaterThan">
      <formula>0</formula>
    </cfRule>
    <cfRule type="cellIs" dxfId="354" priority="52" operator="greaterThan">
      <formula>0</formula>
    </cfRule>
  </conditionalFormatting>
  <conditionalFormatting sqref="O11">
    <cfRule type="cellIs" dxfId="353" priority="49" operator="lessThan">
      <formula>0</formula>
    </cfRule>
    <cfRule type="cellIs" dxfId="352" priority="50" operator="greaterThan">
      <formula>0</formula>
    </cfRule>
  </conditionalFormatting>
  <conditionalFormatting sqref="O12:O15">
    <cfRule type="cellIs" dxfId="351" priority="43" operator="greaterThan">
      <formula>0</formula>
    </cfRule>
    <cfRule type="cellIs" dxfId="350" priority="44" operator="greaterThan">
      <formula>0</formula>
    </cfRule>
  </conditionalFormatting>
  <conditionalFormatting sqref="O12:O15">
    <cfRule type="cellIs" dxfId="349" priority="41" operator="lessThan">
      <formula>0</formula>
    </cfRule>
    <cfRule type="cellIs" dxfId="348" priority="42" operator="greaterThan">
      <formula>0</formula>
    </cfRule>
  </conditionalFormatting>
  <conditionalFormatting sqref="O12:O15">
    <cfRule type="cellIs" dxfId="347" priority="47" operator="greaterThan">
      <formula>0</formula>
    </cfRule>
    <cfRule type="cellIs" dxfId="346" priority="48" operator="greaterThan">
      <formula>0</formula>
    </cfRule>
  </conditionalFormatting>
  <conditionalFormatting sqref="O12:O15">
    <cfRule type="cellIs" dxfId="345" priority="45" operator="lessThan">
      <formula>0</formula>
    </cfRule>
    <cfRule type="cellIs" dxfId="344" priority="46" operator="greaterThan">
      <formula>0</formula>
    </cfRule>
  </conditionalFormatting>
  <conditionalFormatting sqref="S11">
    <cfRule type="cellIs" dxfId="343" priority="39" operator="greaterThan">
      <formula>0</formula>
    </cfRule>
    <cfRule type="cellIs" dxfId="342" priority="40" operator="greaterThan">
      <formula>0</formula>
    </cfRule>
  </conditionalFormatting>
  <conditionalFormatting sqref="S11">
    <cfRule type="cellIs" dxfId="341" priority="37" operator="lessThan">
      <formula>0</formula>
    </cfRule>
    <cfRule type="cellIs" dxfId="340" priority="38" operator="greaterThan">
      <formula>0</formula>
    </cfRule>
  </conditionalFormatting>
  <conditionalFormatting sqref="S12:S15">
    <cfRule type="cellIs" dxfId="339" priority="31" operator="greaterThan">
      <formula>0</formula>
    </cfRule>
    <cfRule type="cellIs" dxfId="338" priority="32" operator="greaterThan">
      <formula>0</formula>
    </cfRule>
  </conditionalFormatting>
  <conditionalFormatting sqref="S12:S15">
    <cfRule type="cellIs" dxfId="337" priority="29" operator="lessThan">
      <formula>0</formula>
    </cfRule>
    <cfRule type="cellIs" dxfId="336" priority="30" operator="greaterThan">
      <formula>0</formula>
    </cfRule>
  </conditionalFormatting>
  <conditionalFormatting sqref="S12:S15">
    <cfRule type="cellIs" dxfId="335" priority="35" operator="greaterThan">
      <formula>0</formula>
    </cfRule>
    <cfRule type="cellIs" dxfId="334" priority="36" operator="greaterThan">
      <formula>0</formula>
    </cfRule>
  </conditionalFormatting>
  <conditionalFormatting sqref="S12:S15">
    <cfRule type="cellIs" dxfId="333" priority="33" operator="lessThan">
      <formula>0</formula>
    </cfRule>
    <cfRule type="cellIs" dxfId="332" priority="34" operator="greaterThan">
      <formula>0</formula>
    </cfRule>
  </conditionalFormatting>
  <conditionalFormatting sqref="X11">
    <cfRule type="cellIs" dxfId="331" priority="27" operator="greaterThan">
      <formula>0</formula>
    </cfRule>
    <cfRule type="cellIs" dxfId="330" priority="28" operator="greaterThan">
      <formula>0</formula>
    </cfRule>
  </conditionalFormatting>
  <conditionalFormatting sqref="X11">
    <cfRule type="cellIs" dxfId="329" priority="25" operator="lessThan">
      <formula>0</formula>
    </cfRule>
    <cfRule type="cellIs" dxfId="328" priority="26" operator="greaterThan">
      <formula>0</formula>
    </cfRule>
  </conditionalFormatting>
  <conditionalFormatting sqref="X12:X15">
    <cfRule type="cellIs" dxfId="327" priority="19" operator="greaterThan">
      <formula>0</formula>
    </cfRule>
    <cfRule type="cellIs" dxfId="326" priority="20" operator="greaterThan">
      <formula>0</formula>
    </cfRule>
  </conditionalFormatting>
  <conditionalFormatting sqref="X12:X15">
    <cfRule type="cellIs" dxfId="325" priority="17" operator="lessThan">
      <formula>0</formula>
    </cfRule>
    <cfRule type="cellIs" dxfId="324" priority="18" operator="greaterThan">
      <formula>0</formula>
    </cfRule>
  </conditionalFormatting>
  <conditionalFormatting sqref="X12:X15">
    <cfRule type="cellIs" dxfId="323" priority="23" operator="greaterThan">
      <formula>0</formula>
    </cfRule>
    <cfRule type="cellIs" dxfId="322" priority="24" operator="greaterThan">
      <formula>0</formula>
    </cfRule>
  </conditionalFormatting>
  <conditionalFormatting sqref="X12:X15">
    <cfRule type="cellIs" dxfId="321" priority="21" operator="lessThan">
      <formula>0</formula>
    </cfRule>
    <cfRule type="cellIs" dxfId="320" priority="22" operator="greaterThan">
      <formula>0</formula>
    </cfRule>
  </conditionalFormatting>
  <conditionalFormatting sqref="K13">
    <cfRule type="cellIs" dxfId="319" priority="15" operator="greaterThan">
      <formula>0</formula>
    </cfRule>
    <cfRule type="cellIs" dxfId="318" priority="16" operator="greaterThan">
      <formula>0</formula>
    </cfRule>
  </conditionalFormatting>
  <conditionalFormatting sqref="K13">
    <cfRule type="cellIs" dxfId="317" priority="13" operator="lessThan">
      <formula>0</formula>
    </cfRule>
    <cfRule type="cellIs" dxfId="316" priority="14" operator="greaterThan">
      <formula>0</formula>
    </cfRule>
  </conditionalFormatting>
  <conditionalFormatting sqref="K14:K15">
    <cfRule type="cellIs" dxfId="315" priority="11" operator="greaterThan">
      <formula>0</formula>
    </cfRule>
    <cfRule type="cellIs" dxfId="314" priority="12" operator="greaterThan">
      <formula>0</formula>
    </cfRule>
  </conditionalFormatting>
  <conditionalFormatting sqref="K14:K15">
    <cfRule type="cellIs" dxfId="313" priority="9" operator="lessThan">
      <formula>0</formula>
    </cfRule>
    <cfRule type="cellIs" dxfId="312" priority="10" operator="greaterThan">
      <formula>0</formula>
    </cfRule>
  </conditionalFormatting>
  <conditionalFormatting sqref="G15">
    <cfRule type="cellIs" dxfId="55" priority="7" operator="greaterThan">
      <formula>0</formula>
    </cfRule>
    <cfRule type="cellIs" dxfId="54" priority="8" operator="greaterThan">
      <formula>0</formula>
    </cfRule>
  </conditionalFormatting>
  <conditionalFormatting sqref="G15">
    <cfRule type="cellIs" dxfId="53" priority="5" operator="lessThan">
      <formula>0</formula>
    </cfRule>
    <cfRule type="cellIs" dxfId="52" priority="6" operator="greaterThan">
      <formula>0</formula>
    </cfRule>
  </conditionalFormatting>
  <conditionalFormatting sqref="G130">
    <cfRule type="cellIs" dxfId="27" priority="3" operator="greaterThan">
      <formula>0</formula>
    </cfRule>
    <cfRule type="cellIs" dxfId="26" priority="4" operator="greaterThan">
      <formula>0</formula>
    </cfRule>
  </conditionalFormatting>
  <conditionalFormatting sqref="G130">
    <cfRule type="cellIs" dxfId="25" priority="1" operator="lessThan">
      <formula>0</formula>
    </cfRule>
    <cfRule type="cellIs" dxfId="24" priority="2" operator="greaterThan">
      <formula>0</formula>
    </cfRule>
  </conditionalFormatting>
  <pageMargins left="0" right="0" top="0" bottom="0.74803149606299213" header="0" footer="0"/>
  <pageSetup scale="55" orientation="landscape" horizontalDpi="360" verticalDpi="360" r:id="rId1"/>
  <rowBreaks count="3" manualBreakCount="3">
    <brk id="43" max="43" man="1"/>
    <brk id="77" max="43" man="1"/>
    <brk id="115" max="43" man="1"/>
  </rowBreaks>
  <colBreaks count="1" manualBreakCount="1">
    <brk id="25" max="173" man="1"/>
  </colBreaks>
  <ignoredErrors>
    <ignoredError sqref="E23:F23 E42:F42 M57:N57 E77:F77 E95:F95 M76:N76 E114:F114 E142:F142 M142:N142 E160:F160 M160:N160 I23:W23 M42:N42 M114:N114 M95:N95 E125:F1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76"/>
  <sheetViews>
    <sheetView showGridLines="0" zoomScale="70" zoomScaleNormal="70" workbookViewId="0">
      <selection activeCell="F15" sqref="F15"/>
    </sheetView>
  </sheetViews>
  <sheetFormatPr baseColWidth="10" defaultColWidth="0" defaultRowHeight="15" customHeight="1" zeroHeight="1" x14ac:dyDescent="0.25"/>
  <cols>
    <col min="1" max="1" width="5.28515625" style="1" customWidth="1"/>
    <col min="2" max="2" width="7.85546875" style="1" customWidth="1"/>
    <col min="3" max="3" width="34.28515625" style="1" customWidth="1"/>
    <col min="4" max="4" width="2.140625" style="1" customWidth="1"/>
    <col min="5" max="7" width="10.7109375" style="1" customWidth="1"/>
    <col min="8" max="8" width="2.140625" style="1" customWidth="1"/>
    <col min="9" max="9" width="10.85546875" style="1" customWidth="1"/>
    <col min="10" max="10" width="14.140625" style="1" customWidth="1"/>
    <col min="11" max="11" width="19.28515625" style="1" customWidth="1"/>
    <col min="12" max="12" width="2.140625" style="1" customWidth="1"/>
    <col min="13" max="13" width="14.140625" style="1" customWidth="1"/>
    <col min="14" max="14" width="15.140625" style="1" customWidth="1"/>
    <col min="15" max="15" width="12.140625" style="1" customWidth="1"/>
    <col min="16" max="16" width="2.140625" style="1" customWidth="1"/>
    <col min="17" max="17" width="12.7109375" style="1" customWidth="1"/>
    <col min="18" max="18" width="13" style="1" customWidth="1"/>
    <col min="19" max="19" width="10.7109375" style="1" customWidth="1"/>
    <col min="20" max="20" width="2.140625" style="1" customWidth="1"/>
    <col min="21" max="21" width="2.28515625" style="1" customWidth="1"/>
    <col min="22" max="24" width="10.7109375" style="1" customWidth="1"/>
    <col min="25" max="25" width="11.42578125" style="1" customWidth="1"/>
    <col min="26" max="16384" width="11.42578125" style="1" hidden="1"/>
  </cols>
  <sheetData>
    <row r="1" spans="2:24" x14ac:dyDescent="0.25"/>
    <row r="2" spans="2:24" x14ac:dyDescent="0.25"/>
    <row r="3" spans="2:24" ht="31.5" x14ac:dyDescent="0.5">
      <c r="B3" s="7" t="s">
        <v>56</v>
      </c>
      <c r="S3" s="62"/>
    </row>
    <row r="4" spans="2:24" ht="25.5" x14ac:dyDescent="0.35">
      <c r="B4" s="7" t="s">
        <v>57</v>
      </c>
    </row>
    <row r="5" spans="2:24" x14ac:dyDescent="0.25"/>
    <row r="6" spans="2:24" x14ac:dyDescent="0.25"/>
    <row r="7" spans="2:24" x14ac:dyDescent="0.25"/>
    <row r="8" spans="2:24" ht="15.75" thickBot="1" x14ac:dyDescent="0.3"/>
    <row r="9" spans="2:24" ht="32.25" customHeight="1" thickBot="1" x14ac:dyDescent="0.3">
      <c r="B9" s="140" t="s">
        <v>49</v>
      </c>
      <c r="C9" s="141"/>
      <c r="D9" s="9"/>
      <c r="E9" s="98" t="s">
        <v>48</v>
      </c>
      <c r="F9" s="120"/>
      <c r="G9" s="110"/>
      <c r="H9" s="10"/>
      <c r="I9" s="98" t="s">
        <v>52</v>
      </c>
      <c r="J9" s="120"/>
      <c r="K9" s="110"/>
      <c r="L9" s="10"/>
      <c r="M9" s="98" t="s">
        <v>10</v>
      </c>
      <c r="N9" s="120"/>
      <c r="O9" s="110"/>
      <c r="P9" s="11"/>
      <c r="Q9" s="134" t="s">
        <v>30</v>
      </c>
      <c r="R9" s="135"/>
      <c r="S9" s="136"/>
      <c r="T9" s="44"/>
      <c r="V9" s="137" t="s">
        <v>89</v>
      </c>
      <c r="W9" s="138"/>
      <c r="X9" s="139"/>
    </row>
    <row r="10" spans="2:24" ht="15.75" thickBot="1" x14ac:dyDescent="0.3">
      <c r="B10" s="142"/>
      <c r="C10" s="143"/>
      <c r="D10" s="12"/>
      <c r="E10" s="13">
        <v>2019</v>
      </c>
      <c r="F10" s="14">
        <v>2020</v>
      </c>
      <c r="G10" s="15" t="s">
        <v>46</v>
      </c>
      <c r="H10" s="16"/>
      <c r="I10" s="13">
        <v>2019</v>
      </c>
      <c r="J10" s="14">
        <v>2020</v>
      </c>
      <c r="K10" s="15" t="s">
        <v>46</v>
      </c>
      <c r="L10" s="16"/>
      <c r="M10" s="13">
        <v>2019</v>
      </c>
      <c r="N10" s="14">
        <v>2020</v>
      </c>
      <c r="O10" s="15" t="s">
        <v>46</v>
      </c>
      <c r="P10" s="16"/>
      <c r="Q10" s="13">
        <v>2019</v>
      </c>
      <c r="R10" s="14">
        <v>2020</v>
      </c>
      <c r="S10" s="15" t="s">
        <v>46</v>
      </c>
      <c r="T10" s="16"/>
      <c r="V10" s="13">
        <v>2019</v>
      </c>
      <c r="W10" s="14">
        <v>2020</v>
      </c>
      <c r="X10" s="15" t="s">
        <v>46</v>
      </c>
    </row>
    <row r="11" spans="2:24" ht="15.75" x14ac:dyDescent="0.25">
      <c r="B11" s="117" t="s">
        <v>21</v>
      </c>
      <c r="C11" s="119"/>
      <c r="D11" s="12"/>
      <c r="E11" s="33">
        <v>15965</v>
      </c>
      <c r="F11" s="34">
        <v>18427</v>
      </c>
      <c r="G11" s="35">
        <f t="shared" ref="G11:G23" si="0">+F11/E11-1</f>
        <v>0.15421233949264024</v>
      </c>
      <c r="H11" s="12"/>
      <c r="I11" s="17">
        <v>626</v>
      </c>
      <c r="J11" s="18">
        <v>892</v>
      </c>
      <c r="K11" s="35">
        <f t="shared" ref="K11:K23" si="1">+J11/I11-1</f>
        <v>0.42492012779552724</v>
      </c>
      <c r="L11" s="12"/>
      <c r="M11" s="17">
        <v>47798</v>
      </c>
      <c r="N11" s="18">
        <v>52751</v>
      </c>
      <c r="O11" s="35">
        <f t="shared" ref="O11:O23" si="2">+N11/M11-1</f>
        <v>0.10362358257667692</v>
      </c>
      <c r="P11" s="12"/>
      <c r="Q11" s="17">
        <v>76</v>
      </c>
      <c r="R11" s="18">
        <v>367</v>
      </c>
      <c r="S11" s="35">
        <f t="shared" ref="S11:S23" si="3">+R11/Q11-1</f>
        <v>3.8289473684210522</v>
      </c>
      <c r="T11" s="12"/>
      <c r="V11" s="17">
        <v>145</v>
      </c>
      <c r="W11" s="18">
        <v>188</v>
      </c>
      <c r="X11" s="35">
        <f t="shared" ref="X11:X23" si="4">+W11/V11-1</f>
        <v>0.29655172413793096</v>
      </c>
    </row>
    <row r="12" spans="2:24" ht="15.75" x14ac:dyDescent="0.25">
      <c r="B12" s="130" t="s">
        <v>31</v>
      </c>
      <c r="C12" s="131"/>
      <c r="D12" s="12"/>
      <c r="E12" s="19">
        <v>18486</v>
      </c>
      <c r="F12" s="20">
        <v>20547</v>
      </c>
      <c r="G12" s="36">
        <f t="shared" si="0"/>
        <v>0.11148977604673815</v>
      </c>
      <c r="H12" s="12"/>
      <c r="I12" s="19">
        <v>878</v>
      </c>
      <c r="J12" s="20">
        <v>1104</v>
      </c>
      <c r="K12" s="36">
        <f t="shared" si="1"/>
        <v>0.2574031890660593</v>
      </c>
      <c r="L12" s="12"/>
      <c r="M12" s="19">
        <v>50496</v>
      </c>
      <c r="N12" s="20">
        <v>56714</v>
      </c>
      <c r="O12" s="36">
        <f t="shared" si="2"/>
        <v>0.12313846641318116</v>
      </c>
      <c r="P12" s="12"/>
      <c r="Q12" s="19">
        <v>170</v>
      </c>
      <c r="R12" s="20">
        <v>349</v>
      </c>
      <c r="S12" s="36">
        <f t="shared" si="3"/>
        <v>1.052941176470588</v>
      </c>
      <c r="T12" s="12"/>
      <c r="V12" s="19">
        <v>219</v>
      </c>
      <c r="W12" s="20">
        <v>248</v>
      </c>
      <c r="X12" s="36">
        <f t="shared" si="4"/>
        <v>0.13242009132420085</v>
      </c>
    </row>
    <row r="13" spans="2:24" ht="15.75" x14ac:dyDescent="0.25">
      <c r="B13" s="96" t="s">
        <v>32</v>
      </c>
      <c r="C13" s="97"/>
      <c r="D13" s="12"/>
      <c r="E13" s="17">
        <v>20184</v>
      </c>
      <c r="F13" s="18">
        <v>12290</v>
      </c>
      <c r="G13" s="36">
        <f t="shared" si="0"/>
        <v>-0.39110186286167259</v>
      </c>
      <c r="H13" s="12"/>
      <c r="I13" s="17">
        <v>851</v>
      </c>
      <c r="J13" s="18">
        <v>506</v>
      </c>
      <c r="K13" s="36">
        <f t="shared" si="1"/>
        <v>-0.40540540540540537</v>
      </c>
      <c r="L13" s="12"/>
      <c r="M13" s="17">
        <v>50100</v>
      </c>
      <c r="N13" s="18">
        <v>38818</v>
      </c>
      <c r="O13" s="36">
        <f t="shared" si="2"/>
        <v>-0.22518962075848303</v>
      </c>
      <c r="P13" s="12"/>
      <c r="Q13" s="17">
        <v>157</v>
      </c>
      <c r="R13" s="18">
        <v>326</v>
      </c>
      <c r="S13" s="36">
        <f t="shared" si="3"/>
        <v>1.0764331210191083</v>
      </c>
      <c r="T13" s="12"/>
      <c r="V13" s="17">
        <v>226</v>
      </c>
      <c r="W13" s="18">
        <v>220</v>
      </c>
      <c r="X13" s="36">
        <f t="shared" si="4"/>
        <v>-2.6548672566371723E-2</v>
      </c>
    </row>
    <row r="14" spans="2:24" ht="15.75" x14ac:dyDescent="0.25">
      <c r="B14" s="130" t="s">
        <v>33</v>
      </c>
      <c r="C14" s="131"/>
      <c r="D14" s="12"/>
      <c r="E14" s="19">
        <v>19788</v>
      </c>
      <c r="F14" s="20">
        <v>217</v>
      </c>
      <c r="G14" s="36">
        <f t="shared" si="0"/>
        <v>-0.98903375783303016</v>
      </c>
      <c r="H14" s="12"/>
      <c r="I14" s="19">
        <v>725</v>
      </c>
      <c r="J14" s="20">
        <v>9</v>
      </c>
      <c r="K14" s="36">
        <f t="shared" si="1"/>
        <v>-0.98758620689655174</v>
      </c>
      <c r="L14" s="12"/>
      <c r="M14" s="19">
        <v>48028</v>
      </c>
      <c r="N14" s="20">
        <v>205</v>
      </c>
      <c r="O14" s="36">
        <f t="shared" si="2"/>
        <v>-0.99573165653368867</v>
      </c>
      <c r="P14" s="12"/>
      <c r="Q14" s="19">
        <v>193</v>
      </c>
      <c r="R14" s="20">
        <v>5</v>
      </c>
      <c r="S14" s="36">
        <f t="shared" si="3"/>
        <v>-0.97409326424870468</v>
      </c>
      <c r="T14" s="12"/>
      <c r="V14" s="19">
        <v>209</v>
      </c>
      <c r="W14" s="20">
        <v>4</v>
      </c>
      <c r="X14" s="36">
        <f t="shared" si="4"/>
        <v>-0.98086124401913877</v>
      </c>
    </row>
    <row r="15" spans="2:24" ht="15.75" x14ac:dyDescent="0.25">
      <c r="B15" s="96" t="s">
        <v>34</v>
      </c>
      <c r="C15" s="97"/>
      <c r="D15" s="12"/>
      <c r="E15" s="17">
        <v>22298</v>
      </c>
      <c r="F15" s="18">
        <v>8933</v>
      </c>
      <c r="G15" s="36">
        <f t="shared" si="0"/>
        <v>-0.59938111041349007</v>
      </c>
      <c r="H15" s="12"/>
      <c r="I15" s="17">
        <v>1021</v>
      </c>
      <c r="J15" s="18">
        <v>482</v>
      </c>
      <c r="K15" s="36">
        <f t="shared" si="1"/>
        <v>-0.52791380999020565</v>
      </c>
      <c r="L15" s="12"/>
      <c r="M15" s="17">
        <v>51414</v>
      </c>
      <c r="N15" s="18">
        <v>17874</v>
      </c>
      <c r="O15" s="36">
        <f t="shared" si="2"/>
        <v>-0.65235149959155092</v>
      </c>
      <c r="P15" s="12"/>
      <c r="Q15" s="17">
        <v>238</v>
      </c>
      <c r="R15" s="18">
        <v>351</v>
      </c>
      <c r="S15" s="36">
        <f t="shared" si="3"/>
        <v>0.47478991596638664</v>
      </c>
      <c r="T15" s="12"/>
      <c r="V15" s="17">
        <v>207</v>
      </c>
      <c r="W15" s="18">
        <v>91</v>
      </c>
      <c r="X15" s="36">
        <f t="shared" si="4"/>
        <v>-0.56038647342995174</v>
      </c>
    </row>
    <row r="16" spans="2:24" ht="15.75" x14ac:dyDescent="0.25">
      <c r="B16" s="130" t="s">
        <v>35</v>
      </c>
      <c r="C16" s="131"/>
      <c r="D16" s="12"/>
      <c r="E16" s="19">
        <v>19489</v>
      </c>
      <c r="F16" s="20">
        <v>11981</v>
      </c>
      <c r="G16" s="36">
        <f t="shared" si="0"/>
        <v>-0.3852429575658064</v>
      </c>
      <c r="H16" s="12"/>
      <c r="I16" s="19">
        <v>755</v>
      </c>
      <c r="J16" s="20">
        <v>470</v>
      </c>
      <c r="K16" s="36">
        <f t="shared" si="1"/>
        <v>-0.37748344370860931</v>
      </c>
      <c r="L16" s="12"/>
      <c r="M16" s="19">
        <v>43058</v>
      </c>
      <c r="N16" s="20">
        <v>38052</v>
      </c>
      <c r="O16" s="36">
        <f t="shared" si="2"/>
        <v>-0.11626178642760931</v>
      </c>
      <c r="P16" s="12"/>
      <c r="Q16" s="19">
        <v>137</v>
      </c>
      <c r="R16" s="20">
        <v>379</v>
      </c>
      <c r="S16" s="36">
        <f t="shared" si="3"/>
        <v>1.7664233576642334</v>
      </c>
      <c r="T16" s="12"/>
      <c r="V16" s="19">
        <v>146</v>
      </c>
      <c r="W16" s="20">
        <v>174</v>
      </c>
      <c r="X16" s="36">
        <f t="shared" si="4"/>
        <v>0.19178082191780832</v>
      </c>
    </row>
    <row r="17" spans="2:24" ht="15.75" x14ac:dyDescent="0.25">
      <c r="B17" s="96" t="s">
        <v>36</v>
      </c>
      <c r="C17" s="97"/>
      <c r="D17" s="12"/>
      <c r="E17" s="17">
        <v>22904</v>
      </c>
      <c r="F17" s="18">
        <v>14481</v>
      </c>
      <c r="G17" s="36">
        <f t="shared" si="0"/>
        <v>-0.36775235766678305</v>
      </c>
      <c r="H17" s="12"/>
      <c r="I17" s="17">
        <v>835</v>
      </c>
      <c r="J17" s="18">
        <v>580</v>
      </c>
      <c r="K17" s="36">
        <f t="shared" si="1"/>
        <v>-0.30538922155688619</v>
      </c>
      <c r="L17" s="12"/>
      <c r="M17" s="17">
        <v>55910</v>
      </c>
      <c r="N17" s="18">
        <v>51917</v>
      </c>
      <c r="O17" s="36">
        <f t="shared" si="2"/>
        <v>-7.1418350921123253E-2</v>
      </c>
      <c r="P17" s="12"/>
      <c r="Q17" s="17">
        <v>203</v>
      </c>
      <c r="R17" s="18">
        <v>421</v>
      </c>
      <c r="S17" s="36">
        <f t="shared" si="3"/>
        <v>1.0738916256157633</v>
      </c>
      <c r="T17" s="12"/>
      <c r="V17" s="17">
        <v>210</v>
      </c>
      <c r="W17" s="18">
        <v>200</v>
      </c>
      <c r="X17" s="36">
        <f t="shared" si="4"/>
        <v>-4.7619047619047672E-2</v>
      </c>
    </row>
    <row r="18" spans="2:24" ht="15.75" x14ac:dyDescent="0.25">
      <c r="B18" s="130" t="s">
        <v>37</v>
      </c>
      <c r="C18" s="131"/>
      <c r="D18" s="12"/>
      <c r="E18" s="19">
        <v>23305</v>
      </c>
      <c r="F18" s="20">
        <v>13226</v>
      </c>
      <c r="G18" s="36">
        <f t="shared" si="0"/>
        <v>-0.43248229993563614</v>
      </c>
      <c r="H18" s="12"/>
      <c r="I18" s="19">
        <v>1003</v>
      </c>
      <c r="J18" s="20">
        <v>532</v>
      </c>
      <c r="K18" s="36">
        <f t="shared" si="1"/>
        <v>-0.46959122632103689</v>
      </c>
      <c r="L18" s="12"/>
      <c r="M18" s="19">
        <v>54596</v>
      </c>
      <c r="N18" s="20">
        <v>45354</v>
      </c>
      <c r="O18" s="36">
        <f t="shared" si="2"/>
        <v>-0.16927980071800131</v>
      </c>
      <c r="P18" s="12"/>
      <c r="Q18" s="19">
        <v>222</v>
      </c>
      <c r="R18" s="20">
        <v>323</v>
      </c>
      <c r="S18" s="36">
        <f t="shared" si="3"/>
        <v>0.45495495495495497</v>
      </c>
      <c r="T18" s="12"/>
      <c r="V18" s="19">
        <v>190</v>
      </c>
      <c r="W18" s="20">
        <v>206</v>
      </c>
      <c r="X18" s="36">
        <f t="shared" si="4"/>
        <v>8.4210526315789513E-2</v>
      </c>
    </row>
    <row r="19" spans="2:24" ht="15.75" x14ac:dyDescent="0.25">
      <c r="B19" s="96" t="s">
        <v>38</v>
      </c>
      <c r="C19" s="97"/>
      <c r="D19" s="12"/>
      <c r="E19" s="17">
        <v>22673</v>
      </c>
      <c r="F19" s="18">
        <v>18437</v>
      </c>
      <c r="G19" s="36">
        <f t="shared" si="0"/>
        <v>-0.18683015039915318</v>
      </c>
      <c r="H19" s="12"/>
      <c r="I19" s="17">
        <v>1052</v>
      </c>
      <c r="J19" s="18">
        <v>761</v>
      </c>
      <c r="K19" s="36">
        <f t="shared" si="1"/>
        <v>-0.27661596958174905</v>
      </c>
      <c r="L19" s="12"/>
      <c r="M19" s="17">
        <v>52136</v>
      </c>
      <c r="N19" s="18">
        <v>56489</v>
      </c>
      <c r="O19" s="36">
        <f t="shared" si="2"/>
        <v>8.3493171704772218E-2</v>
      </c>
      <c r="P19" s="12"/>
      <c r="Q19" s="17">
        <v>278</v>
      </c>
      <c r="R19" s="18">
        <v>493</v>
      </c>
      <c r="S19" s="36">
        <f t="shared" si="3"/>
        <v>0.77338129496402885</v>
      </c>
      <c r="T19" s="12"/>
      <c r="V19" s="17">
        <v>185</v>
      </c>
      <c r="W19" s="18">
        <v>165</v>
      </c>
      <c r="X19" s="36">
        <f t="shared" si="4"/>
        <v>-0.10810810810810811</v>
      </c>
    </row>
    <row r="20" spans="2:24" ht="15.75" x14ac:dyDescent="0.25">
      <c r="B20" s="130" t="s">
        <v>39</v>
      </c>
      <c r="C20" s="131"/>
      <c r="D20" s="12"/>
      <c r="E20" s="19">
        <v>23890</v>
      </c>
      <c r="F20" s="20">
        <v>20886</v>
      </c>
      <c r="G20" s="36">
        <f t="shared" si="0"/>
        <v>-0.12574298869820011</v>
      </c>
      <c r="H20" s="12"/>
      <c r="I20" s="19">
        <v>980</v>
      </c>
      <c r="J20" s="20">
        <v>885</v>
      </c>
      <c r="K20" s="36">
        <f t="shared" si="1"/>
        <v>-9.6938775510204134E-2</v>
      </c>
      <c r="L20" s="12"/>
      <c r="M20" s="19">
        <v>52169</v>
      </c>
      <c r="N20" s="20">
        <v>56564</v>
      </c>
      <c r="O20" s="36">
        <f t="shared" si="2"/>
        <v>8.4245433111618029E-2</v>
      </c>
      <c r="P20" s="12"/>
      <c r="Q20" s="19">
        <v>249</v>
      </c>
      <c r="R20" s="20">
        <v>657</v>
      </c>
      <c r="S20" s="36">
        <f t="shared" si="3"/>
        <v>1.6385542168674698</v>
      </c>
      <c r="T20" s="12"/>
      <c r="V20" s="19">
        <v>171</v>
      </c>
      <c r="W20" s="20">
        <v>208</v>
      </c>
      <c r="X20" s="36">
        <f t="shared" si="4"/>
        <v>0.21637426900584789</v>
      </c>
    </row>
    <row r="21" spans="2:24" ht="15.75" x14ac:dyDescent="0.25">
      <c r="B21" s="96" t="s">
        <v>40</v>
      </c>
      <c r="C21" s="97"/>
      <c r="D21" s="12"/>
      <c r="E21" s="17">
        <v>23989</v>
      </c>
      <c r="F21" s="18">
        <v>22351</v>
      </c>
      <c r="G21" s="36">
        <f t="shared" si="0"/>
        <v>-6.8281295593813796E-2</v>
      </c>
      <c r="H21" s="12"/>
      <c r="I21" s="17">
        <v>1291</v>
      </c>
      <c r="J21" s="18">
        <v>840</v>
      </c>
      <c r="K21" s="36">
        <f t="shared" si="1"/>
        <v>-0.34934159566227729</v>
      </c>
      <c r="L21" s="12"/>
      <c r="M21" s="17">
        <v>47348</v>
      </c>
      <c r="N21" s="18">
        <v>50732</v>
      </c>
      <c r="O21" s="36">
        <f t="shared" si="2"/>
        <v>7.147081186111337E-2</v>
      </c>
      <c r="P21" s="12"/>
      <c r="Q21" s="17">
        <v>565</v>
      </c>
      <c r="R21" s="18">
        <v>1030</v>
      </c>
      <c r="S21" s="36">
        <f t="shared" si="3"/>
        <v>0.82300884955752207</v>
      </c>
      <c r="T21" s="12"/>
      <c r="V21" s="17">
        <v>190</v>
      </c>
      <c r="W21" s="18">
        <v>203</v>
      </c>
      <c r="X21" s="36">
        <f t="shared" si="4"/>
        <v>6.8421052631578938E-2</v>
      </c>
    </row>
    <row r="22" spans="2:24" ht="16.5" thickBot="1" x14ac:dyDescent="0.3">
      <c r="B22" s="132" t="s">
        <v>41</v>
      </c>
      <c r="C22" s="133"/>
      <c r="D22" s="12"/>
      <c r="E22" s="19">
        <v>30713</v>
      </c>
      <c r="F22" s="20">
        <v>26889</v>
      </c>
      <c r="G22" s="36">
        <f t="shared" si="0"/>
        <v>-0.12450753752482657</v>
      </c>
      <c r="H22" s="12"/>
      <c r="I22" s="19">
        <v>1156</v>
      </c>
      <c r="J22" s="20">
        <v>763</v>
      </c>
      <c r="K22" s="36">
        <f t="shared" si="1"/>
        <v>-0.33996539792387548</v>
      </c>
      <c r="L22" s="12"/>
      <c r="M22" s="19">
        <v>59033</v>
      </c>
      <c r="N22" s="20">
        <v>61766</v>
      </c>
      <c r="O22" s="36">
        <f t="shared" si="2"/>
        <v>4.629613944742772E-2</v>
      </c>
      <c r="P22" s="12"/>
      <c r="Q22" s="19">
        <v>646</v>
      </c>
      <c r="R22" s="20">
        <v>1310</v>
      </c>
      <c r="S22" s="36">
        <f t="shared" si="3"/>
        <v>1.0278637770897832</v>
      </c>
      <c r="T22" s="12"/>
      <c r="V22" s="19">
        <v>215</v>
      </c>
      <c r="W22" s="20">
        <v>256</v>
      </c>
      <c r="X22" s="36">
        <f t="shared" si="4"/>
        <v>0.19069767441860463</v>
      </c>
    </row>
    <row r="23" spans="2:24" ht="16.5" thickBot="1" x14ac:dyDescent="0.3">
      <c r="B23" s="127" t="s">
        <v>47</v>
      </c>
      <c r="C23" s="128"/>
      <c r="D23" s="12"/>
      <c r="E23" s="21">
        <f>+SUM(E11:E22)</f>
        <v>263684</v>
      </c>
      <c r="F23" s="22">
        <f>+SUM(F11:F22)</f>
        <v>188665</v>
      </c>
      <c r="G23" s="32">
        <f t="shared" si="0"/>
        <v>-0.28450342076121415</v>
      </c>
      <c r="H23" s="12"/>
      <c r="I23" s="21">
        <f>+SUM(I11:I22)</f>
        <v>11173</v>
      </c>
      <c r="J23" s="22">
        <f>+SUM(J11:J22)</f>
        <v>7824</v>
      </c>
      <c r="K23" s="32">
        <f t="shared" si="1"/>
        <v>-0.29974044571735436</v>
      </c>
      <c r="L23" s="12"/>
      <c r="M23" s="21">
        <f>+SUM(M11:M22)</f>
        <v>612086</v>
      </c>
      <c r="N23" s="22">
        <f>+SUM(N11:N22)</f>
        <v>527236</v>
      </c>
      <c r="O23" s="32">
        <f t="shared" si="2"/>
        <v>-0.13862431096283856</v>
      </c>
      <c r="P23" s="12"/>
      <c r="Q23" s="21">
        <f>+SUM(Q11:Q22)</f>
        <v>3134</v>
      </c>
      <c r="R23" s="22">
        <f>+SUM(R11:R22)</f>
        <v>6011</v>
      </c>
      <c r="S23" s="32">
        <f t="shared" si="3"/>
        <v>0.91799617102744091</v>
      </c>
      <c r="T23" s="12"/>
      <c r="V23" s="21">
        <f>+SUM(V11:V22)</f>
        <v>2313</v>
      </c>
      <c r="W23" s="22">
        <f>+SUM(W11:W22)</f>
        <v>2163</v>
      </c>
      <c r="X23" s="32">
        <f t="shared" si="4"/>
        <v>-6.4850843060959784E-2</v>
      </c>
    </row>
    <row r="24" spans="2:24" ht="23.25" x14ac:dyDescent="0.25">
      <c r="B24" s="79" t="s">
        <v>45</v>
      </c>
      <c r="E24" s="80"/>
      <c r="F24" s="80"/>
      <c r="G24" s="81"/>
    </row>
    <row r="25" spans="2:24" ht="23.25" x14ac:dyDescent="0.25">
      <c r="B25" s="82"/>
      <c r="E25" s="80"/>
      <c r="F25" s="72"/>
      <c r="G25" s="69"/>
      <c r="J25" s="38"/>
    </row>
    <row r="26" spans="2:24" x14ac:dyDescent="0.25"/>
    <row r="27" spans="2:24" ht="15.75" thickBot="1" x14ac:dyDescent="0.3"/>
    <row r="28" spans="2:24" ht="15.75" customHeight="1" thickBot="1" x14ac:dyDescent="0.3">
      <c r="B28" s="98" t="s">
        <v>58</v>
      </c>
      <c r="C28" s="100" t="s">
        <v>12</v>
      </c>
      <c r="D28" s="9"/>
      <c r="E28" s="102" t="s">
        <v>50</v>
      </c>
      <c r="F28" s="103"/>
      <c r="G28" s="104"/>
      <c r="H28" s="12"/>
      <c r="I28" s="105" t="s">
        <v>58</v>
      </c>
      <c r="J28" s="105" t="s">
        <v>12</v>
      </c>
      <c r="K28" s="107"/>
      <c r="L28" s="12"/>
      <c r="M28" s="102" t="s">
        <v>51</v>
      </c>
      <c r="N28" s="103"/>
      <c r="O28" s="104"/>
    </row>
    <row r="29" spans="2:24" ht="16.5" thickBot="1" x14ac:dyDescent="0.3">
      <c r="B29" s="99"/>
      <c r="C29" s="101"/>
      <c r="D29" s="12"/>
      <c r="E29" s="13">
        <v>2019</v>
      </c>
      <c r="F29" s="14">
        <v>2020</v>
      </c>
      <c r="G29" s="25" t="s">
        <v>46</v>
      </c>
      <c r="H29" s="12"/>
      <c r="I29" s="106"/>
      <c r="J29" s="106"/>
      <c r="K29" s="129"/>
      <c r="L29" s="12"/>
      <c r="M29" s="23">
        <v>2019</v>
      </c>
      <c r="N29" s="24">
        <v>2020</v>
      </c>
      <c r="O29" s="25" t="s">
        <v>46</v>
      </c>
    </row>
    <row r="30" spans="2:24" ht="15.75" x14ac:dyDescent="0.25">
      <c r="B30" s="74">
        <v>1</v>
      </c>
      <c r="C30" s="52" t="s">
        <v>1</v>
      </c>
      <c r="D30" s="12"/>
      <c r="E30" s="33">
        <v>6449</v>
      </c>
      <c r="F30" s="34">
        <v>5799</v>
      </c>
      <c r="G30" s="35">
        <f t="shared" ref="G30:G41" si="5">+F30/E30-1</f>
        <v>-0.10079082028221431</v>
      </c>
      <c r="H30" s="12"/>
      <c r="I30" s="74">
        <v>1</v>
      </c>
      <c r="J30" s="83" t="s">
        <v>1</v>
      </c>
      <c r="K30" s="84"/>
      <c r="L30" s="12"/>
      <c r="M30" s="17">
        <v>57066</v>
      </c>
      <c r="N30" s="18">
        <v>39864</v>
      </c>
      <c r="O30" s="35">
        <f t="shared" ref="O30:O41" si="6">+N30/M30-1</f>
        <v>-0.3014404373882873</v>
      </c>
      <c r="Q30" s="95"/>
      <c r="R30" s="95"/>
      <c r="S30" s="55"/>
      <c r="T30" s="55"/>
      <c r="U30" s="73"/>
    </row>
    <row r="31" spans="2:24" ht="15.75" x14ac:dyDescent="0.25">
      <c r="B31" s="77">
        <f>+B30+1</f>
        <v>2</v>
      </c>
      <c r="C31" s="53" t="s">
        <v>0</v>
      </c>
      <c r="D31" s="12"/>
      <c r="E31" s="19">
        <v>5752</v>
      </c>
      <c r="F31" s="20">
        <v>5110</v>
      </c>
      <c r="G31" s="36">
        <f t="shared" si="5"/>
        <v>-0.11161335187760779</v>
      </c>
      <c r="H31" s="12"/>
      <c r="I31" s="77">
        <f>+I30+1</f>
        <v>2</v>
      </c>
      <c r="J31" s="85" t="s">
        <v>0</v>
      </c>
      <c r="K31" s="86"/>
      <c r="L31" s="12"/>
      <c r="M31" s="19">
        <v>46521</v>
      </c>
      <c r="N31" s="20">
        <v>33790</v>
      </c>
      <c r="O31" s="36">
        <f t="shared" si="6"/>
        <v>-0.27366135723651686</v>
      </c>
      <c r="Q31" s="95"/>
      <c r="R31" s="95"/>
      <c r="S31" s="55"/>
      <c r="T31" s="55"/>
      <c r="U31" s="73"/>
    </row>
    <row r="32" spans="2:24" ht="15.75" x14ac:dyDescent="0.25">
      <c r="B32" s="74">
        <f t="shared" ref="B32:B39" si="7">+B31+1</f>
        <v>3</v>
      </c>
      <c r="C32" s="54" t="s">
        <v>4</v>
      </c>
      <c r="D32" s="12"/>
      <c r="E32" s="17">
        <v>2158</v>
      </c>
      <c r="F32" s="18">
        <v>2636</v>
      </c>
      <c r="G32" s="36">
        <f t="shared" si="5"/>
        <v>0.22150139017608894</v>
      </c>
      <c r="H32" s="12"/>
      <c r="I32" s="74">
        <f t="shared" ref="I32:I39" si="8">+I31+1</f>
        <v>3</v>
      </c>
      <c r="J32" s="87" t="s">
        <v>4</v>
      </c>
      <c r="K32" s="88"/>
      <c r="L32" s="12"/>
      <c r="M32" s="17">
        <v>20424</v>
      </c>
      <c r="N32" s="18">
        <v>16092</v>
      </c>
      <c r="O32" s="36">
        <f t="shared" si="6"/>
        <v>-0.21210340775558167</v>
      </c>
      <c r="Q32" s="95"/>
      <c r="R32" s="95"/>
      <c r="S32" s="55"/>
      <c r="T32" s="55"/>
      <c r="U32" s="73"/>
    </row>
    <row r="33" spans="2:21" ht="15.75" x14ac:dyDescent="0.25">
      <c r="B33" s="77">
        <f t="shared" si="7"/>
        <v>4</v>
      </c>
      <c r="C33" s="53" t="s">
        <v>6</v>
      </c>
      <c r="D33" s="12"/>
      <c r="E33" s="19">
        <v>2176</v>
      </c>
      <c r="F33" s="20">
        <v>1807</v>
      </c>
      <c r="G33" s="36">
        <f t="shared" si="5"/>
        <v>-0.16957720588235292</v>
      </c>
      <c r="H33" s="12"/>
      <c r="I33" s="77">
        <f t="shared" si="8"/>
        <v>4</v>
      </c>
      <c r="J33" s="85" t="s">
        <v>5</v>
      </c>
      <c r="K33" s="86"/>
      <c r="L33" s="12"/>
      <c r="M33" s="19">
        <v>21579</v>
      </c>
      <c r="N33" s="20">
        <v>14170</v>
      </c>
      <c r="O33" s="36">
        <f t="shared" si="6"/>
        <v>-0.34334306501691458</v>
      </c>
      <c r="Q33" s="95"/>
      <c r="R33" s="95"/>
      <c r="S33" s="55"/>
      <c r="T33" s="55"/>
      <c r="U33" s="73"/>
    </row>
    <row r="34" spans="2:21" ht="15.75" x14ac:dyDescent="0.25">
      <c r="B34" s="74">
        <f t="shared" si="7"/>
        <v>5</v>
      </c>
      <c r="C34" s="54" t="s">
        <v>5</v>
      </c>
      <c r="D34" s="12"/>
      <c r="E34" s="17">
        <v>2369</v>
      </c>
      <c r="F34" s="18">
        <v>1804</v>
      </c>
      <c r="G34" s="36">
        <f t="shared" si="5"/>
        <v>-0.23849725622625584</v>
      </c>
      <c r="H34" s="12"/>
      <c r="I34" s="74">
        <f t="shared" si="8"/>
        <v>5</v>
      </c>
      <c r="J34" s="87" t="s">
        <v>2</v>
      </c>
      <c r="K34" s="88"/>
      <c r="L34" s="12"/>
      <c r="M34" s="17">
        <v>20015</v>
      </c>
      <c r="N34" s="18">
        <v>12493</v>
      </c>
      <c r="O34" s="36">
        <f t="shared" si="6"/>
        <v>-0.37581813639770167</v>
      </c>
      <c r="Q34" s="95"/>
      <c r="R34" s="95"/>
      <c r="S34" s="95"/>
      <c r="T34" s="95"/>
      <c r="U34" s="73"/>
    </row>
    <row r="35" spans="2:21" ht="15.75" x14ac:dyDescent="0.25">
      <c r="B35" s="77">
        <f t="shared" si="7"/>
        <v>6</v>
      </c>
      <c r="C35" s="53" t="s">
        <v>2</v>
      </c>
      <c r="D35" s="12"/>
      <c r="E35" s="19">
        <v>2490</v>
      </c>
      <c r="F35" s="20">
        <v>1608</v>
      </c>
      <c r="G35" s="36">
        <f t="shared" si="5"/>
        <v>-0.35421686746987957</v>
      </c>
      <c r="H35" s="12"/>
      <c r="I35" s="77">
        <f t="shared" si="8"/>
        <v>6</v>
      </c>
      <c r="J35" s="85" t="s">
        <v>6</v>
      </c>
      <c r="K35" s="86"/>
      <c r="L35" s="12"/>
      <c r="M35" s="19">
        <v>16187</v>
      </c>
      <c r="N35" s="20">
        <v>12471</v>
      </c>
      <c r="O35" s="36">
        <f t="shared" si="6"/>
        <v>-0.22956693643046888</v>
      </c>
      <c r="Q35" s="95"/>
      <c r="R35" s="95"/>
      <c r="S35" s="95"/>
      <c r="T35" s="95"/>
      <c r="U35" s="73"/>
    </row>
    <row r="36" spans="2:21" ht="15.75" x14ac:dyDescent="0.25">
      <c r="B36" s="74">
        <f t="shared" si="7"/>
        <v>7</v>
      </c>
      <c r="C36" s="54" t="s">
        <v>7</v>
      </c>
      <c r="D36" s="12"/>
      <c r="E36" s="17">
        <v>1632</v>
      </c>
      <c r="F36" s="18">
        <v>1477</v>
      </c>
      <c r="G36" s="36">
        <f t="shared" si="5"/>
        <v>-9.4975490196078427E-2</v>
      </c>
      <c r="H36" s="12"/>
      <c r="I36" s="74">
        <f t="shared" si="8"/>
        <v>7</v>
      </c>
      <c r="J36" s="87" t="s">
        <v>7</v>
      </c>
      <c r="K36" s="88"/>
      <c r="L36" s="12"/>
      <c r="M36" s="17">
        <v>14214</v>
      </c>
      <c r="N36" s="18">
        <v>9600</v>
      </c>
      <c r="O36" s="36">
        <f t="shared" si="6"/>
        <v>-0.3246095398902491</v>
      </c>
      <c r="Q36" s="95"/>
      <c r="R36" s="95"/>
      <c r="S36" s="95"/>
      <c r="T36" s="95"/>
      <c r="U36" s="73"/>
    </row>
    <row r="37" spans="2:21" ht="15.75" x14ac:dyDescent="0.25">
      <c r="B37" s="77">
        <f t="shared" si="7"/>
        <v>8</v>
      </c>
      <c r="C37" s="53" t="s">
        <v>8</v>
      </c>
      <c r="D37" s="12"/>
      <c r="E37" s="19">
        <v>855</v>
      </c>
      <c r="F37" s="20">
        <v>954</v>
      </c>
      <c r="G37" s="36">
        <f t="shared" si="5"/>
        <v>0.11578947368421044</v>
      </c>
      <c r="H37" s="12"/>
      <c r="I37" s="77">
        <f t="shared" si="8"/>
        <v>8</v>
      </c>
      <c r="J37" s="85" t="s">
        <v>8</v>
      </c>
      <c r="K37" s="86"/>
      <c r="L37" s="12"/>
      <c r="M37" s="19">
        <v>8716</v>
      </c>
      <c r="N37" s="20">
        <v>7696</v>
      </c>
      <c r="O37" s="36">
        <f t="shared" si="6"/>
        <v>-0.11702615878843503</v>
      </c>
      <c r="Q37" s="95"/>
      <c r="R37" s="95"/>
      <c r="S37" s="95"/>
      <c r="T37" s="95"/>
      <c r="U37" s="73"/>
    </row>
    <row r="38" spans="2:21" ht="15.75" x14ac:dyDescent="0.25">
      <c r="B38" s="74">
        <f t="shared" si="7"/>
        <v>9</v>
      </c>
      <c r="C38" s="54" t="s">
        <v>3</v>
      </c>
      <c r="D38" s="12"/>
      <c r="E38" s="17">
        <v>1115</v>
      </c>
      <c r="F38" s="18">
        <v>903</v>
      </c>
      <c r="G38" s="36">
        <f t="shared" si="5"/>
        <v>-0.19013452914798201</v>
      </c>
      <c r="H38" s="12"/>
      <c r="I38" s="74">
        <f t="shared" si="8"/>
        <v>9</v>
      </c>
      <c r="J38" s="87" t="s">
        <v>3</v>
      </c>
      <c r="K38" s="88"/>
      <c r="L38" s="12"/>
      <c r="M38" s="17">
        <v>10926</v>
      </c>
      <c r="N38" s="18">
        <v>6668</v>
      </c>
      <c r="O38" s="36">
        <f t="shared" si="6"/>
        <v>-0.38971261211788399</v>
      </c>
      <c r="Q38" s="95"/>
      <c r="R38" s="95"/>
      <c r="S38" s="95"/>
      <c r="T38" s="95"/>
      <c r="U38" s="73"/>
    </row>
    <row r="39" spans="2:21" ht="15.75" x14ac:dyDescent="0.25">
      <c r="B39" s="77">
        <f t="shared" si="7"/>
        <v>10</v>
      </c>
      <c r="C39" s="53" t="s">
        <v>22</v>
      </c>
      <c r="D39" s="12"/>
      <c r="E39" s="19">
        <v>870</v>
      </c>
      <c r="F39" s="20">
        <v>578</v>
      </c>
      <c r="G39" s="36">
        <f t="shared" si="5"/>
        <v>-0.33563218390804594</v>
      </c>
      <c r="H39" s="12"/>
      <c r="I39" s="77">
        <f t="shared" si="8"/>
        <v>10</v>
      </c>
      <c r="J39" s="85" t="s">
        <v>22</v>
      </c>
      <c r="K39" s="86"/>
      <c r="L39" s="12"/>
      <c r="M39" s="19">
        <v>5694</v>
      </c>
      <c r="N39" s="20">
        <v>3358</v>
      </c>
      <c r="O39" s="36">
        <f t="shared" si="6"/>
        <v>-0.41025641025641024</v>
      </c>
      <c r="Q39" s="95"/>
      <c r="R39" s="95"/>
      <c r="S39" s="95"/>
      <c r="T39" s="95"/>
      <c r="U39" s="73"/>
    </row>
    <row r="40" spans="2:21" ht="16.5" thickBot="1" x14ac:dyDescent="0.3">
      <c r="B40" s="74"/>
      <c r="C40" s="54" t="s">
        <v>9</v>
      </c>
      <c r="D40" s="12"/>
      <c r="E40" s="17">
        <f>+E41-E42</f>
        <v>4847</v>
      </c>
      <c r="F40" s="18">
        <f>+F41-F42</f>
        <v>4213</v>
      </c>
      <c r="G40" s="36">
        <f t="shared" si="5"/>
        <v>-0.13080255828347431</v>
      </c>
      <c r="H40" s="12"/>
      <c r="I40" s="74"/>
      <c r="J40" s="96" t="s">
        <v>9</v>
      </c>
      <c r="K40" s="97"/>
      <c r="L40" s="12"/>
      <c r="M40" s="17">
        <f>+M41-M42</f>
        <v>42342</v>
      </c>
      <c r="N40" s="18">
        <f>+N41-N42</f>
        <v>32463</v>
      </c>
      <c r="O40" s="37">
        <f t="shared" si="6"/>
        <v>-0.23331443956355391</v>
      </c>
    </row>
    <row r="41" spans="2:21" ht="16.5" thickBot="1" x14ac:dyDescent="0.3">
      <c r="B41" s="78"/>
      <c r="C41" s="40" t="s">
        <v>47</v>
      </c>
      <c r="D41" s="12"/>
      <c r="E41" s="30">
        <v>30713</v>
      </c>
      <c r="F41" s="31">
        <v>26889</v>
      </c>
      <c r="G41" s="32">
        <f t="shared" si="5"/>
        <v>-0.12450753752482657</v>
      </c>
      <c r="H41" s="12"/>
      <c r="I41" s="78"/>
      <c r="J41" s="93" t="s">
        <v>47</v>
      </c>
      <c r="K41" s="94"/>
      <c r="L41" s="12"/>
      <c r="M41" s="30">
        <f>+E23</f>
        <v>263684</v>
      </c>
      <c r="N41" s="31">
        <f>+F23</f>
        <v>188665</v>
      </c>
      <c r="O41" s="37">
        <f t="shared" si="6"/>
        <v>-0.28450342076121415</v>
      </c>
      <c r="Q41" s="38"/>
    </row>
    <row r="42" spans="2:21" ht="15.75" x14ac:dyDescent="0.25">
      <c r="B42" s="79" t="s">
        <v>45</v>
      </c>
      <c r="E42" s="41">
        <f>+SUM(E30:E39)</f>
        <v>25866</v>
      </c>
      <c r="F42" s="41">
        <f>+SUM(F30:F39)</f>
        <v>22676</v>
      </c>
      <c r="G42" s="42"/>
      <c r="H42" s="42"/>
      <c r="I42" s="42"/>
      <c r="J42" s="42"/>
      <c r="K42" s="89"/>
      <c r="L42" s="42"/>
      <c r="M42" s="41">
        <f>+SUM(M30:M39)</f>
        <v>221342</v>
      </c>
      <c r="N42" s="41">
        <f>+SUM(N30:N39)</f>
        <v>156202</v>
      </c>
    </row>
    <row r="43" spans="2:21" ht="15.75" x14ac:dyDescent="0.25">
      <c r="E43" s="38"/>
      <c r="K43" s="90"/>
    </row>
    <row r="44" spans="2:21" ht="15.75" x14ac:dyDescent="0.25">
      <c r="K44" s="90"/>
    </row>
    <row r="45" spans="2:21" ht="15.75" x14ac:dyDescent="0.25">
      <c r="K45" s="90"/>
    </row>
    <row r="46" spans="2:21" ht="16.5" thickBot="1" x14ac:dyDescent="0.3">
      <c r="K46" s="90"/>
    </row>
    <row r="47" spans="2:21" ht="16.5" thickBot="1" x14ac:dyDescent="0.3">
      <c r="B47" s="98" t="s">
        <v>53</v>
      </c>
      <c r="C47" s="110"/>
      <c r="D47" s="9"/>
      <c r="E47" s="117" t="s">
        <v>54</v>
      </c>
      <c r="F47" s="118"/>
      <c r="G47" s="119"/>
      <c r="H47" s="12"/>
      <c r="I47" s="12"/>
      <c r="J47" s="98" t="s">
        <v>53</v>
      </c>
      <c r="K47" s="110"/>
      <c r="L47" s="12"/>
      <c r="M47" s="124" t="s">
        <v>55</v>
      </c>
      <c r="N47" s="125"/>
      <c r="O47" s="126"/>
    </row>
    <row r="48" spans="2:21" ht="16.5" thickBot="1" x14ac:dyDescent="0.3">
      <c r="B48" s="123"/>
      <c r="C48" s="122"/>
      <c r="D48" s="12"/>
      <c r="E48" s="23">
        <v>2019</v>
      </c>
      <c r="F48" s="24">
        <v>2020</v>
      </c>
      <c r="G48" s="25" t="s">
        <v>46</v>
      </c>
      <c r="H48" s="12"/>
      <c r="I48" s="12"/>
      <c r="J48" s="123"/>
      <c r="K48" s="122"/>
      <c r="L48" s="12"/>
      <c r="M48" s="23">
        <v>2019</v>
      </c>
      <c r="N48" s="24">
        <v>2020</v>
      </c>
      <c r="O48" s="76" t="s">
        <v>46</v>
      </c>
    </row>
    <row r="49" spans="2:23" ht="15.75" x14ac:dyDescent="0.25">
      <c r="B49" s="56" t="s">
        <v>13</v>
      </c>
      <c r="C49" s="57"/>
      <c r="D49" s="12"/>
      <c r="E49" s="33">
        <v>13694</v>
      </c>
      <c r="F49" s="34">
        <v>12150</v>
      </c>
      <c r="G49" s="35">
        <f t="shared" ref="G49:G57" si="9">+F49/E49-1</f>
        <v>-0.11275010953702347</v>
      </c>
      <c r="H49" s="12"/>
      <c r="I49" s="12"/>
      <c r="J49" s="83" t="s">
        <v>13</v>
      </c>
      <c r="K49" s="84"/>
      <c r="L49" s="12"/>
      <c r="M49" s="33">
        <v>126642</v>
      </c>
      <c r="N49" s="34">
        <v>84594</v>
      </c>
      <c r="O49" s="35">
        <f t="shared" ref="O49:O57" si="10">+N49/M49-1</f>
        <v>-0.33202255176007955</v>
      </c>
      <c r="Q49" s="95"/>
      <c r="R49" s="95"/>
      <c r="S49" s="95"/>
      <c r="T49" s="95"/>
    </row>
    <row r="50" spans="2:23" ht="15.75" x14ac:dyDescent="0.25">
      <c r="B50" s="58" t="s">
        <v>14</v>
      </c>
      <c r="C50" s="59"/>
      <c r="D50" s="12"/>
      <c r="E50" s="19">
        <v>10621</v>
      </c>
      <c r="F50" s="20">
        <v>10088</v>
      </c>
      <c r="G50" s="36">
        <f t="shared" si="9"/>
        <v>-5.0183598531211793E-2</v>
      </c>
      <c r="H50" s="12"/>
      <c r="I50" s="12"/>
      <c r="J50" s="85" t="s">
        <v>14</v>
      </c>
      <c r="K50" s="86"/>
      <c r="L50" s="12"/>
      <c r="M50" s="19">
        <v>87289</v>
      </c>
      <c r="N50" s="20">
        <v>66679</v>
      </c>
      <c r="O50" s="36">
        <f t="shared" si="10"/>
        <v>-0.23611222490806405</v>
      </c>
      <c r="Q50" s="95"/>
      <c r="R50" s="95"/>
      <c r="S50" s="95"/>
      <c r="T50" s="95"/>
    </row>
    <row r="51" spans="2:23" ht="15.75" x14ac:dyDescent="0.25">
      <c r="B51" s="60" t="s">
        <v>16</v>
      </c>
      <c r="C51" s="61"/>
      <c r="D51" s="12"/>
      <c r="E51" s="17">
        <v>2307</v>
      </c>
      <c r="F51" s="18">
        <v>1632</v>
      </c>
      <c r="G51" s="36">
        <f t="shared" si="9"/>
        <v>-0.2925877763328999</v>
      </c>
      <c r="H51" s="12"/>
      <c r="I51" s="12"/>
      <c r="J51" s="87" t="s">
        <v>16</v>
      </c>
      <c r="K51" s="88"/>
      <c r="L51" s="12"/>
      <c r="M51" s="17">
        <v>17837</v>
      </c>
      <c r="N51" s="18">
        <v>12883</v>
      </c>
      <c r="O51" s="36">
        <f t="shared" si="10"/>
        <v>-0.277737287660481</v>
      </c>
      <c r="Q51" s="95"/>
      <c r="R51" s="95"/>
      <c r="S51" s="95"/>
      <c r="T51" s="95"/>
    </row>
    <row r="52" spans="2:23" ht="15.75" x14ac:dyDescent="0.25">
      <c r="B52" s="58" t="s">
        <v>15</v>
      </c>
      <c r="C52" s="59"/>
      <c r="D52" s="12"/>
      <c r="E52" s="19">
        <v>1154</v>
      </c>
      <c r="F52" s="20">
        <v>1532</v>
      </c>
      <c r="G52" s="36">
        <f t="shared" si="9"/>
        <v>0.32755632582322347</v>
      </c>
      <c r="H52" s="12"/>
      <c r="I52" s="12"/>
      <c r="J52" s="85" t="s">
        <v>15</v>
      </c>
      <c r="K52" s="86"/>
      <c r="L52" s="12"/>
      <c r="M52" s="19">
        <v>11725</v>
      </c>
      <c r="N52" s="20">
        <v>12435</v>
      </c>
      <c r="O52" s="36">
        <f t="shared" si="10"/>
        <v>6.0554371002132124E-2</v>
      </c>
      <c r="Q52" s="95"/>
      <c r="R52" s="95"/>
      <c r="S52" s="95"/>
      <c r="T52" s="95"/>
    </row>
    <row r="53" spans="2:23" ht="15.75" x14ac:dyDescent="0.25">
      <c r="B53" s="60" t="s">
        <v>18</v>
      </c>
      <c r="C53" s="61"/>
      <c r="D53" s="12"/>
      <c r="E53" s="17">
        <v>582</v>
      </c>
      <c r="F53" s="18">
        <v>557</v>
      </c>
      <c r="G53" s="36">
        <f t="shared" si="9"/>
        <v>-4.2955326460481058E-2</v>
      </c>
      <c r="H53" s="12"/>
      <c r="I53" s="12"/>
      <c r="J53" s="87" t="s">
        <v>20</v>
      </c>
      <c r="K53" s="88"/>
      <c r="L53" s="12"/>
      <c r="M53" s="17">
        <v>3853</v>
      </c>
      <c r="N53" s="18">
        <v>4228</v>
      </c>
      <c r="O53" s="36">
        <f t="shared" si="10"/>
        <v>9.7326758370101185E-2</v>
      </c>
      <c r="Q53" s="95"/>
      <c r="R53" s="95"/>
      <c r="S53" s="95"/>
      <c r="T53" s="95"/>
    </row>
    <row r="54" spans="2:23" ht="15.75" x14ac:dyDescent="0.25">
      <c r="B54" s="58" t="s">
        <v>20</v>
      </c>
      <c r="C54" s="59"/>
      <c r="D54" s="12"/>
      <c r="E54" s="19">
        <v>558</v>
      </c>
      <c r="F54" s="20">
        <v>464</v>
      </c>
      <c r="G54" s="36">
        <f t="shared" si="9"/>
        <v>-0.1684587813620072</v>
      </c>
      <c r="H54" s="12"/>
      <c r="I54" s="12"/>
      <c r="J54" s="85" t="s">
        <v>18</v>
      </c>
      <c r="K54" s="86"/>
      <c r="L54" s="12"/>
      <c r="M54" s="19">
        <v>4291</v>
      </c>
      <c r="N54" s="20">
        <v>3355</v>
      </c>
      <c r="O54" s="36">
        <f t="shared" si="10"/>
        <v>-0.21813097180144492</v>
      </c>
      <c r="Q54" s="95"/>
      <c r="R54" s="95"/>
      <c r="S54" s="95"/>
      <c r="T54" s="95"/>
    </row>
    <row r="55" spans="2:23" ht="15.75" x14ac:dyDescent="0.25">
      <c r="B55" s="60" t="s">
        <v>17</v>
      </c>
      <c r="C55" s="61"/>
      <c r="D55" s="12"/>
      <c r="E55" s="17">
        <v>1615</v>
      </c>
      <c r="F55" s="18">
        <v>358</v>
      </c>
      <c r="G55" s="36">
        <f t="shared" si="9"/>
        <v>-0.77832817337461302</v>
      </c>
      <c r="H55" s="12"/>
      <c r="I55" s="12"/>
      <c r="J55" s="87" t="s">
        <v>17</v>
      </c>
      <c r="K55" s="88"/>
      <c r="L55" s="12"/>
      <c r="M55" s="17">
        <v>10201</v>
      </c>
      <c r="N55" s="18">
        <v>3298</v>
      </c>
      <c r="O55" s="36">
        <f t="shared" si="10"/>
        <v>-0.67669836290559748</v>
      </c>
      <c r="Q55" s="95"/>
      <c r="R55" s="95"/>
      <c r="S55" s="95"/>
      <c r="T55" s="95"/>
    </row>
    <row r="56" spans="2:23" ht="16.5" thickBot="1" x14ac:dyDescent="0.3">
      <c r="B56" s="58" t="s">
        <v>19</v>
      </c>
      <c r="C56" s="59"/>
      <c r="D56" s="12"/>
      <c r="E56" s="19">
        <v>182</v>
      </c>
      <c r="F56" s="20">
        <v>108</v>
      </c>
      <c r="G56" s="36">
        <f t="shared" si="9"/>
        <v>-0.40659340659340659</v>
      </c>
      <c r="H56" s="12"/>
      <c r="I56" s="12"/>
      <c r="J56" s="85" t="s">
        <v>19</v>
      </c>
      <c r="K56" s="86"/>
      <c r="L56" s="12"/>
      <c r="M56" s="19">
        <v>1846</v>
      </c>
      <c r="N56" s="20">
        <v>1193</v>
      </c>
      <c r="O56" s="36">
        <f t="shared" si="10"/>
        <v>-0.3537378114842904</v>
      </c>
      <c r="Q56" s="95"/>
      <c r="R56" s="95"/>
      <c r="S56" s="95"/>
      <c r="T56" s="95"/>
    </row>
    <row r="57" spans="2:23" ht="16.5" thickBot="1" x14ac:dyDescent="0.3">
      <c r="B57" s="93" t="s">
        <v>47</v>
      </c>
      <c r="C57" s="94"/>
      <c r="D57" s="12"/>
      <c r="E57" s="30">
        <f>+E41</f>
        <v>30713</v>
      </c>
      <c r="F57" s="31">
        <f>+F41</f>
        <v>26889</v>
      </c>
      <c r="G57" s="32">
        <f t="shared" si="9"/>
        <v>-0.12450753752482657</v>
      </c>
      <c r="H57" s="12"/>
      <c r="I57" s="12"/>
      <c r="J57" s="93" t="s">
        <v>47</v>
      </c>
      <c r="K57" s="94"/>
      <c r="L57" s="12"/>
      <c r="M57" s="30">
        <f>+SUM(M49:M56)</f>
        <v>263684</v>
      </c>
      <c r="N57" s="31">
        <f>+SUM(N49:N56)</f>
        <v>188665</v>
      </c>
      <c r="O57" s="32">
        <f t="shared" si="10"/>
        <v>-0.28450342076121415</v>
      </c>
    </row>
    <row r="58" spans="2:23" ht="15.75" x14ac:dyDescent="0.25">
      <c r="B58" s="79" t="s">
        <v>45</v>
      </c>
    </row>
    <row r="59" spans="2:23" ht="15.75" x14ac:dyDescent="0.25">
      <c r="C59" s="82"/>
    </row>
    <row r="60" spans="2:23" ht="15.75" x14ac:dyDescent="0.25">
      <c r="C60" s="82"/>
      <c r="G60" s="38"/>
      <c r="I60" s="38"/>
    </row>
    <row r="61" spans="2:23" ht="16.5" thickBot="1" x14ac:dyDescent="0.3">
      <c r="F61" s="8"/>
    </row>
    <row r="62" spans="2:23" ht="16.5" thickBot="1" x14ac:dyDescent="0.3">
      <c r="B62" s="113" t="s">
        <v>58</v>
      </c>
      <c r="C62" s="115" t="s">
        <v>12</v>
      </c>
      <c r="D62" s="9"/>
      <c r="E62" s="117" t="s">
        <v>59</v>
      </c>
      <c r="F62" s="118"/>
      <c r="G62" s="119"/>
      <c r="H62" s="12"/>
      <c r="I62" s="100" t="s">
        <v>58</v>
      </c>
      <c r="J62" s="120" t="s">
        <v>12</v>
      </c>
      <c r="K62" s="110"/>
      <c r="L62" s="12"/>
      <c r="M62" s="117" t="s">
        <v>43</v>
      </c>
      <c r="N62" s="118"/>
      <c r="O62" s="119"/>
    </row>
    <row r="63" spans="2:23" ht="16.5" thickBot="1" x14ac:dyDescent="0.3">
      <c r="B63" s="114"/>
      <c r="C63" s="116"/>
      <c r="D63" s="12"/>
      <c r="E63" s="23">
        <v>2019</v>
      </c>
      <c r="F63" s="24">
        <v>2020</v>
      </c>
      <c r="G63" s="25" t="s">
        <v>46</v>
      </c>
      <c r="H63" s="12"/>
      <c r="I63" s="101"/>
      <c r="J63" s="144"/>
      <c r="K63" s="122"/>
      <c r="L63" s="12"/>
      <c r="M63" s="23">
        <v>2019</v>
      </c>
      <c r="N63" s="24">
        <v>2020</v>
      </c>
      <c r="O63" s="25" t="s">
        <v>46</v>
      </c>
    </row>
    <row r="64" spans="2:23" ht="15.75" x14ac:dyDescent="0.25">
      <c r="B64" s="26">
        <v>1</v>
      </c>
      <c r="C64" s="52" t="s">
        <v>23</v>
      </c>
      <c r="D64" s="12"/>
      <c r="E64" s="17">
        <v>284</v>
      </c>
      <c r="F64" s="18">
        <v>224</v>
      </c>
      <c r="G64" s="35">
        <f t="shared" ref="G64:G75" si="11">+F64/E64-1</f>
        <v>-0.21126760563380287</v>
      </c>
      <c r="H64" s="12"/>
      <c r="I64" s="74">
        <v>1</v>
      </c>
      <c r="J64" s="83" t="s">
        <v>11</v>
      </c>
      <c r="K64" s="84"/>
      <c r="L64" s="12"/>
      <c r="M64" s="33">
        <v>3960</v>
      </c>
      <c r="N64" s="34">
        <v>2658</v>
      </c>
      <c r="O64" s="35">
        <f t="shared" ref="O64:O75" si="12">+N64/M64-1</f>
        <v>-0.32878787878787874</v>
      </c>
      <c r="Q64" s="95"/>
      <c r="R64" s="95"/>
      <c r="V64" s="95"/>
      <c r="W64" s="95"/>
    </row>
    <row r="65" spans="2:23" ht="15.75" x14ac:dyDescent="0.25">
      <c r="B65" s="27">
        <f>+B64+1</f>
        <v>2</v>
      </c>
      <c r="C65" s="53" t="s">
        <v>11</v>
      </c>
      <c r="D65" s="12"/>
      <c r="E65" s="19">
        <v>464</v>
      </c>
      <c r="F65" s="20">
        <v>179</v>
      </c>
      <c r="G65" s="36">
        <f t="shared" si="11"/>
        <v>-0.61422413793103448</v>
      </c>
      <c r="H65" s="12"/>
      <c r="I65" s="77">
        <f>+I64+1</f>
        <v>2</v>
      </c>
      <c r="J65" s="85" t="s">
        <v>23</v>
      </c>
      <c r="K65" s="86"/>
      <c r="L65" s="12"/>
      <c r="M65" s="19">
        <v>3623</v>
      </c>
      <c r="N65" s="20">
        <v>2497</v>
      </c>
      <c r="O65" s="36">
        <f t="shared" si="12"/>
        <v>-0.31079216119238195</v>
      </c>
      <c r="Q65" s="95"/>
      <c r="R65" s="95"/>
      <c r="V65" s="95"/>
      <c r="W65" s="95"/>
    </row>
    <row r="66" spans="2:23" ht="15.75" x14ac:dyDescent="0.25">
      <c r="B66" s="28">
        <f t="shared" ref="B66:B73" si="13">+B65+1</f>
        <v>3</v>
      </c>
      <c r="C66" s="54" t="s">
        <v>24</v>
      </c>
      <c r="D66" s="12"/>
      <c r="E66" s="17">
        <v>126</v>
      </c>
      <c r="F66" s="18">
        <v>134</v>
      </c>
      <c r="G66" s="36">
        <f t="shared" si="11"/>
        <v>6.3492063492063489E-2</v>
      </c>
      <c r="H66" s="12"/>
      <c r="I66" s="74">
        <f t="shared" ref="I66:I73" si="14">+I65+1</f>
        <v>3</v>
      </c>
      <c r="J66" s="87" t="s">
        <v>25</v>
      </c>
      <c r="K66" s="88"/>
      <c r="L66" s="12"/>
      <c r="M66" s="17">
        <v>1367</v>
      </c>
      <c r="N66" s="18">
        <v>885</v>
      </c>
      <c r="O66" s="36">
        <f t="shared" si="12"/>
        <v>-0.35259692757863936</v>
      </c>
      <c r="Q66" s="95"/>
      <c r="R66" s="95"/>
      <c r="V66" s="95"/>
      <c r="W66" s="95"/>
    </row>
    <row r="67" spans="2:23" ht="15.75" x14ac:dyDescent="0.25">
      <c r="B67" s="27">
        <f t="shared" si="13"/>
        <v>4</v>
      </c>
      <c r="C67" s="53" t="s">
        <v>25</v>
      </c>
      <c r="D67" s="12"/>
      <c r="E67" s="19">
        <v>150</v>
      </c>
      <c r="F67" s="20">
        <v>69</v>
      </c>
      <c r="G67" s="36">
        <f t="shared" si="11"/>
        <v>-0.54</v>
      </c>
      <c r="H67" s="12"/>
      <c r="I67" s="77">
        <f t="shared" si="14"/>
        <v>4</v>
      </c>
      <c r="J67" s="85" t="s">
        <v>24</v>
      </c>
      <c r="K67" s="86"/>
      <c r="L67" s="12"/>
      <c r="M67" s="19">
        <v>879</v>
      </c>
      <c r="N67" s="20">
        <v>769</v>
      </c>
      <c r="O67" s="36">
        <f t="shared" si="12"/>
        <v>-0.1251422070534699</v>
      </c>
      <c r="Q67" s="95"/>
      <c r="R67" s="95"/>
      <c r="V67" s="95"/>
      <c r="W67" s="95"/>
    </row>
    <row r="68" spans="2:23" ht="15.75" x14ac:dyDescent="0.25">
      <c r="B68" s="28">
        <f t="shared" si="13"/>
        <v>5</v>
      </c>
      <c r="C68" s="54" t="s">
        <v>27</v>
      </c>
      <c r="D68" s="12"/>
      <c r="E68" s="17">
        <v>41</v>
      </c>
      <c r="F68" s="18">
        <v>64</v>
      </c>
      <c r="G68" s="36">
        <f t="shared" si="11"/>
        <v>0.56097560975609762</v>
      </c>
      <c r="H68" s="12"/>
      <c r="I68" s="74">
        <f t="shared" si="14"/>
        <v>5</v>
      </c>
      <c r="J68" s="87" t="s">
        <v>27</v>
      </c>
      <c r="K68" s="88"/>
      <c r="L68" s="12"/>
      <c r="M68" s="17">
        <v>662</v>
      </c>
      <c r="N68" s="18">
        <v>456</v>
      </c>
      <c r="O68" s="36">
        <f t="shared" si="12"/>
        <v>-0.31117824773413894</v>
      </c>
      <c r="Q68" s="95"/>
      <c r="R68" s="95"/>
      <c r="V68" s="95"/>
      <c r="W68" s="95"/>
    </row>
    <row r="69" spans="2:23" ht="15.75" x14ac:dyDescent="0.25">
      <c r="B69" s="27">
        <f t="shared" si="13"/>
        <v>6</v>
      </c>
      <c r="C69" s="53" t="s">
        <v>26</v>
      </c>
      <c r="D69" s="12"/>
      <c r="E69" s="19">
        <v>37</v>
      </c>
      <c r="F69" s="20">
        <v>39</v>
      </c>
      <c r="G69" s="36">
        <f t="shared" si="11"/>
        <v>5.4054054054053946E-2</v>
      </c>
      <c r="H69" s="12"/>
      <c r="I69" s="77">
        <f t="shared" si="14"/>
        <v>6</v>
      </c>
      <c r="J69" s="85" t="s">
        <v>26</v>
      </c>
      <c r="K69" s="86"/>
      <c r="L69" s="12"/>
      <c r="M69" s="19">
        <v>292</v>
      </c>
      <c r="N69" s="20">
        <v>248</v>
      </c>
      <c r="O69" s="36">
        <f t="shared" si="12"/>
        <v>-0.15068493150684936</v>
      </c>
      <c r="Q69" s="95"/>
      <c r="R69" s="95"/>
      <c r="V69" s="95"/>
      <c r="W69" s="95"/>
    </row>
    <row r="70" spans="2:23" ht="15.75" x14ac:dyDescent="0.25">
      <c r="B70" s="28">
        <f t="shared" si="13"/>
        <v>7</v>
      </c>
      <c r="C70" s="54" t="s">
        <v>29</v>
      </c>
      <c r="D70" s="12"/>
      <c r="E70" s="17">
        <v>17</v>
      </c>
      <c r="F70" s="18">
        <v>23</v>
      </c>
      <c r="G70" s="36">
        <f t="shared" si="11"/>
        <v>0.35294117647058831</v>
      </c>
      <c r="H70" s="12"/>
      <c r="I70" s="74">
        <f t="shared" si="14"/>
        <v>7</v>
      </c>
      <c r="J70" s="87" t="s">
        <v>29</v>
      </c>
      <c r="K70" s="88"/>
      <c r="L70" s="12"/>
      <c r="M70" s="17">
        <v>108</v>
      </c>
      <c r="N70" s="18">
        <v>90</v>
      </c>
      <c r="O70" s="36">
        <f t="shared" si="12"/>
        <v>-0.16666666666666663</v>
      </c>
      <c r="Q70" s="95"/>
      <c r="R70" s="95"/>
      <c r="V70" s="95"/>
      <c r="W70" s="95"/>
    </row>
    <row r="71" spans="2:23" ht="15.75" x14ac:dyDescent="0.25">
      <c r="B71" s="27">
        <f t="shared" si="13"/>
        <v>8</v>
      </c>
      <c r="C71" s="53" t="s">
        <v>28</v>
      </c>
      <c r="D71" s="12"/>
      <c r="E71" s="19">
        <v>16</v>
      </c>
      <c r="F71" s="20">
        <v>13</v>
      </c>
      <c r="G71" s="36">
        <f t="shared" si="11"/>
        <v>-0.1875</v>
      </c>
      <c r="H71" s="12"/>
      <c r="I71" s="77">
        <f t="shared" si="14"/>
        <v>8</v>
      </c>
      <c r="J71" s="85" t="s">
        <v>28</v>
      </c>
      <c r="K71" s="86"/>
      <c r="L71" s="12"/>
      <c r="M71" s="19">
        <v>115</v>
      </c>
      <c r="N71" s="20">
        <v>88</v>
      </c>
      <c r="O71" s="36">
        <f t="shared" si="12"/>
        <v>-0.23478260869565215</v>
      </c>
      <c r="Q71" s="95"/>
      <c r="R71" s="95"/>
      <c r="V71" s="95"/>
      <c r="W71" s="95"/>
    </row>
    <row r="72" spans="2:23" ht="15.75" x14ac:dyDescent="0.25">
      <c r="B72" s="28">
        <f t="shared" si="13"/>
        <v>9</v>
      </c>
      <c r="C72" s="54" t="s">
        <v>44</v>
      </c>
      <c r="D72" s="12"/>
      <c r="E72" s="17">
        <v>11</v>
      </c>
      <c r="F72" s="18">
        <v>11</v>
      </c>
      <c r="G72" s="36">
        <f t="shared" si="11"/>
        <v>0</v>
      </c>
      <c r="H72" s="12"/>
      <c r="I72" s="74">
        <f t="shared" si="14"/>
        <v>9</v>
      </c>
      <c r="J72" s="87" t="s">
        <v>44</v>
      </c>
      <c r="K72" s="88"/>
      <c r="L72" s="12"/>
      <c r="M72" s="17">
        <v>88</v>
      </c>
      <c r="N72" s="18">
        <v>57</v>
      </c>
      <c r="O72" s="36">
        <f t="shared" si="12"/>
        <v>-0.35227272727272729</v>
      </c>
      <c r="Q72" s="95"/>
      <c r="R72" s="95"/>
      <c r="V72" s="95"/>
      <c r="W72" s="95"/>
    </row>
    <row r="73" spans="2:23" ht="15.75" x14ac:dyDescent="0.25">
      <c r="B73" s="27">
        <f t="shared" si="13"/>
        <v>10</v>
      </c>
      <c r="C73" s="53" t="s">
        <v>102</v>
      </c>
      <c r="D73" s="12"/>
      <c r="E73" s="19">
        <v>5</v>
      </c>
      <c r="F73" s="20">
        <v>4</v>
      </c>
      <c r="G73" s="36">
        <f t="shared" si="11"/>
        <v>-0.19999999999999996</v>
      </c>
      <c r="H73" s="12"/>
      <c r="I73" s="77">
        <f t="shared" si="14"/>
        <v>10</v>
      </c>
      <c r="J73" s="85" t="s">
        <v>102</v>
      </c>
      <c r="K73" s="86"/>
      <c r="L73" s="12"/>
      <c r="M73" s="19">
        <v>46</v>
      </c>
      <c r="N73" s="20">
        <v>54</v>
      </c>
      <c r="O73" s="36">
        <f t="shared" si="12"/>
        <v>0.17391304347826098</v>
      </c>
      <c r="Q73" s="95"/>
      <c r="R73" s="95"/>
      <c r="V73" s="95"/>
      <c r="W73" s="95"/>
    </row>
    <row r="74" spans="2:23" ht="16.5" thickBot="1" x14ac:dyDescent="0.3">
      <c r="B74" s="28"/>
      <c r="C74" s="54" t="s">
        <v>9</v>
      </c>
      <c r="D74" s="12"/>
      <c r="E74" s="17">
        <f>+E75-E77</f>
        <v>5</v>
      </c>
      <c r="F74" s="18">
        <f>+F75-F77</f>
        <v>3</v>
      </c>
      <c r="G74" s="37">
        <f t="shared" si="11"/>
        <v>-0.4</v>
      </c>
      <c r="H74" s="12"/>
      <c r="I74" s="74"/>
      <c r="J74" s="96" t="s">
        <v>9</v>
      </c>
      <c r="K74" s="97"/>
      <c r="L74" s="12"/>
      <c r="M74" s="17">
        <f>+M75-M76</f>
        <v>33</v>
      </c>
      <c r="N74" s="18">
        <f>+N75-N76</f>
        <v>23</v>
      </c>
      <c r="O74" s="37">
        <f t="shared" si="12"/>
        <v>-0.30303030303030298</v>
      </c>
    </row>
    <row r="75" spans="2:23" ht="16.5" thickBot="1" x14ac:dyDescent="0.3">
      <c r="B75" s="29"/>
      <c r="C75" s="40" t="s">
        <v>47</v>
      </c>
      <c r="D75" s="12"/>
      <c r="E75" s="30">
        <v>1156</v>
      </c>
      <c r="F75" s="31">
        <v>763</v>
      </c>
      <c r="G75" s="37">
        <f t="shared" si="11"/>
        <v>-0.33996539792387548</v>
      </c>
      <c r="H75" s="12"/>
      <c r="I75" s="78"/>
      <c r="J75" s="93" t="s">
        <v>47</v>
      </c>
      <c r="K75" s="94"/>
      <c r="L75" s="12"/>
      <c r="M75" s="30">
        <v>11173</v>
      </c>
      <c r="N75" s="31">
        <v>7825</v>
      </c>
      <c r="O75" s="37">
        <f t="shared" si="12"/>
        <v>-0.29965094424057992</v>
      </c>
      <c r="Q75" s="38"/>
      <c r="R75" s="38"/>
    </row>
    <row r="76" spans="2:23" ht="15.75" x14ac:dyDescent="0.25">
      <c r="B76" s="79" t="s">
        <v>88</v>
      </c>
      <c r="G76" s="42"/>
      <c r="H76" s="42"/>
      <c r="I76" s="42"/>
      <c r="J76" s="42"/>
      <c r="K76" s="89"/>
      <c r="L76" s="42"/>
      <c r="M76" s="41">
        <f>+SUM(M64:M73)</f>
        <v>11140</v>
      </c>
      <c r="N76" s="41">
        <f>+SUM(N64:N73)</f>
        <v>7802</v>
      </c>
    </row>
    <row r="77" spans="2:23" x14ac:dyDescent="0.25">
      <c r="E77" s="41">
        <f>+SUM(E64:E73)</f>
        <v>1151</v>
      </c>
      <c r="F77" s="41">
        <f>+SUM(F64:F73)</f>
        <v>760</v>
      </c>
    </row>
    <row r="78" spans="2:23" x14ac:dyDescent="0.25"/>
    <row r="79" spans="2:23" x14ac:dyDescent="0.25"/>
    <row r="80" spans="2:23" ht="15.75" thickBot="1" x14ac:dyDescent="0.3"/>
    <row r="81" spans="2:20" ht="16.5" thickBot="1" x14ac:dyDescent="0.3">
      <c r="B81" s="113" t="s">
        <v>58</v>
      </c>
      <c r="C81" s="115" t="s">
        <v>12</v>
      </c>
      <c r="D81" s="9"/>
      <c r="E81" s="117" t="s">
        <v>71</v>
      </c>
      <c r="F81" s="118"/>
      <c r="G81" s="119"/>
      <c r="H81" s="12"/>
      <c r="I81" s="100" t="s">
        <v>58</v>
      </c>
      <c r="J81" s="120" t="s">
        <v>12</v>
      </c>
      <c r="K81" s="110"/>
      <c r="L81" s="12"/>
      <c r="M81" s="117" t="s">
        <v>81</v>
      </c>
      <c r="N81" s="118"/>
      <c r="O81" s="119"/>
    </row>
    <row r="82" spans="2:20" ht="16.5" thickBot="1" x14ac:dyDescent="0.3">
      <c r="B82" s="114"/>
      <c r="C82" s="116"/>
      <c r="D82" s="12"/>
      <c r="E82" s="23">
        <v>2019</v>
      </c>
      <c r="F82" s="24">
        <v>2020</v>
      </c>
      <c r="G82" s="25" t="s">
        <v>46</v>
      </c>
      <c r="H82" s="12"/>
      <c r="I82" s="101"/>
      <c r="J82" s="144"/>
      <c r="K82" s="122"/>
      <c r="L82" s="12"/>
      <c r="M82" s="23">
        <v>2019</v>
      </c>
      <c r="N82" s="24">
        <v>2020</v>
      </c>
      <c r="O82" s="25" t="s">
        <v>46</v>
      </c>
      <c r="S82" s="95"/>
      <c r="T82" s="95"/>
    </row>
    <row r="83" spans="2:20" ht="15.75" x14ac:dyDescent="0.25">
      <c r="B83" s="26">
        <v>1</v>
      </c>
      <c r="C83" s="52" t="s">
        <v>73</v>
      </c>
      <c r="D83" s="12"/>
      <c r="E83" s="17">
        <v>11963</v>
      </c>
      <c r="F83" s="18">
        <v>11272</v>
      </c>
      <c r="G83" s="35">
        <f t="shared" ref="G83:G94" si="15">+F83/E83-1</f>
        <v>-5.7761431079160763E-2</v>
      </c>
      <c r="H83" s="12"/>
      <c r="I83" s="74">
        <v>1</v>
      </c>
      <c r="J83" s="83" t="s">
        <v>73</v>
      </c>
      <c r="K83" s="84"/>
      <c r="L83" s="12"/>
      <c r="M83" s="33">
        <v>113780</v>
      </c>
      <c r="N83" s="34">
        <v>105464</v>
      </c>
      <c r="O83" s="35">
        <f t="shared" ref="O83:O94" si="16">+N83/M83-1</f>
        <v>-7.3088416241870235E-2</v>
      </c>
      <c r="S83" s="95"/>
      <c r="T83" s="95"/>
    </row>
    <row r="84" spans="2:20" ht="15.75" x14ac:dyDescent="0.25">
      <c r="B84" s="27">
        <f>+B83+1</f>
        <v>2</v>
      </c>
      <c r="C84" s="53" t="s">
        <v>74</v>
      </c>
      <c r="D84" s="12"/>
      <c r="E84" s="19">
        <v>9716</v>
      </c>
      <c r="F84" s="20">
        <v>10462</v>
      </c>
      <c r="G84" s="36">
        <f t="shared" si="15"/>
        <v>7.6780568135035088E-2</v>
      </c>
      <c r="H84" s="12"/>
      <c r="I84" s="77">
        <f>+I83+1</f>
        <v>2</v>
      </c>
      <c r="J84" s="85" t="s">
        <v>72</v>
      </c>
      <c r="K84" s="86"/>
      <c r="L84" s="12"/>
      <c r="M84" s="19">
        <v>141740</v>
      </c>
      <c r="N84" s="20">
        <v>102022</v>
      </c>
      <c r="O84" s="36">
        <f t="shared" si="16"/>
        <v>-0.28021729928037253</v>
      </c>
      <c r="S84" s="95"/>
      <c r="T84" s="95"/>
    </row>
    <row r="85" spans="2:20" ht="15.75" x14ac:dyDescent="0.25">
      <c r="B85" s="28">
        <f t="shared" ref="B85:B92" si="17">+B84+1</f>
        <v>3</v>
      </c>
      <c r="C85" s="54" t="s">
        <v>72</v>
      </c>
      <c r="D85" s="12"/>
      <c r="E85" s="17">
        <v>13457</v>
      </c>
      <c r="F85" s="18">
        <v>8658</v>
      </c>
      <c r="G85" s="36">
        <f t="shared" si="15"/>
        <v>-0.35661737385747194</v>
      </c>
      <c r="H85" s="12"/>
      <c r="I85" s="74">
        <f t="shared" ref="I85:I92" si="18">+I84+1</f>
        <v>3</v>
      </c>
      <c r="J85" s="87" t="s">
        <v>74</v>
      </c>
      <c r="K85" s="88"/>
      <c r="L85" s="12"/>
      <c r="M85" s="17">
        <v>104011</v>
      </c>
      <c r="N85" s="18">
        <v>82305</v>
      </c>
      <c r="O85" s="36">
        <f t="shared" si="16"/>
        <v>-0.20868946553729895</v>
      </c>
      <c r="S85" s="95"/>
      <c r="T85" s="95"/>
    </row>
    <row r="86" spans="2:20" ht="15.75" x14ac:dyDescent="0.25">
      <c r="B86" s="27">
        <f t="shared" si="17"/>
        <v>4</v>
      </c>
      <c r="C86" s="53" t="s">
        <v>75</v>
      </c>
      <c r="D86" s="12"/>
      <c r="E86" s="19">
        <v>7451</v>
      </c>
      <c r="F86" s="20">
        <v>8124</v>
      </c>
      <c r="G86" s="36">
        <f t="shared" si="15"/>
        <v>9.0323446517245998E-2</v>
      </c>
      <c r="H86" s="12"/>
      <c r="I86" s="77">
        <f t="shared" si="18"/>
        <v>4</v>
      </c>
      <c r="J86" s="85" t="s">
        <v>75</v>
      </c>
      <c r="K86" s="86"/>
      <c r="L86" s="12"/>
      <c r="M86" s="19">
        <v>84743</v>
      </c>
      <c r="N86" s="20">
        <v>67646</v>
      </c>
      <c r="O86" s="36">
        <f t="shared" si="16"/>
        <v>-0.20175117708837309</v>
      </c>
      <c r="S86" s="95"/>
      <c r="T86" s="95"/>
    </row>
    <row r="87" spans="2:20" ht="15.75" x14ac:dyDescent="0.25">
      <c r="B87" s="28">
        <f t="shared" si="17"/>
        <v>5</v>
      </c>
      <c r="C87" s="54" t="s">
        <v>77</v>
      </c>
      <c r="D87" s="12"/>
      <c r="E87" s="17">
        <v>2028</v>
      </c>
      <c r="F87" s="18">
        <v>7628</v>
      </c>
      <c r="G87" s="36">
        <f t="shared" si="15"/>
        <v>2.7613412228796843</v>
      </c>
      <c r="H87" s="12"/>
      <c r="I87" s="74">
        <f t="shared" si="18"/>
        <v>5</v>
      </c>
      <c r="J87" s="87" t="s">
        <v>8</v>
      </c>
      <c r="K87" s="88"/>
      <c r="L87" s="12"/>
      <c r="M87" s="17">
        <v>50917</v>
      </c>
      <c r="N87" s="18">
        <v>55767</v>
      </c>
      <c r="O87" s="36">
        <f t="shared" si="16"/>
        <v>9.5253058899777976E-2</v>
      </c>
      <c r="S87" s="95"/>
      <c r="T87" s="95"/>
    </row>
    <row r="88" spans="2:20" ht="15.75" x14ac:dyDescent="0.25">
      <c r="B88" s="27">
        <f t="shared" si="17"/>
        <v>6</v>
      </c>
      <c r="C88" s="53" t="s">
        <v>8</v>
      </c>
      <c r="D88" s="12"/>
      <c r="E88" s="19">
        <v>5426</v>
      </c>
      <c r="F88" s="20">
        <v>6941</v>
      </c>
      <c r="G88" s="36">
        <f t="shared" si="15"/>
        <v>0.27921120530777732</v>
      </c>
      <c r="H88" s="12"/>
      <c r="I88" s="77">
        <f t="shared" si="18"/>
        <v>6</v>
      </c>
      <c r="J88" s="85" t="s">
        <v>77</v>
      </c>
      <c r="K88" s="86"/>
      <c r="L88" s="12"/>
      <c r="M88" s="19">
        <v>23664</v>
      </c>
      <c r="N88" s="20">
        <v>45088</v>
      </c>
      <c r="O88" s="36">
        <f t="shared" si="16"/>
        <v>0.90534144692359697</v>
      </c>
      <c r="S88" s="95"/>
      <c r="T88" s="95"/>
    </row>
    <row r="89" spans="2:20" ht="15.75" x14ac:dyDescent="0.25">
      <c r="B89" s="28">
        <f t="shared" si="17"/>
        <v>7</v>
      </c>
      <c r="C89" s="54" t="s">
        <v>78</v>
      </c>
      <c r="D89" s="12"/>
      <c r="E89" s="17">
        <v>2327</v>
      </c>
      <c r="F89" s="18">
        <v>2877</v>
      </c>
      <c r="G89" s="36">
        <f t="shared" si="15"/>
        <v>0.23635582294800161</v>
      </c>
      <c r="H89" s="12"/>
      <c r="I89" s="74">
        <f t="shared" si="18"/>
        <v>7</v>
      </c>
      <c r="J89" s="87" t="s">
        <v>78</v>
      </c>
      <c r="K89" s="88"/>
      <c r="L89" s="12"/>
      <c r="M89" s="17">
        <v>24697</v>
      </c>
      <c r="N89" s="18">
        <v>21381</v>
      </c>
      <c r="O89" s="36">
        <f t="shared" si="16"/>
        <v>-0.13426731991739882</v>
      </c>
      <c r="S89" s="95"/>
      <c r="T89" s="95"/>
    </row>
    <row r="90" spans="2:20" ht="15.75" x14ac:dyDescent="0.25">
      <c r="B90" s="27">
        <f t="shared" si="17"/>
        <v>8</v>
      </c>
      <c r="C90" s="53" t="s">
        <v>79</v>
      </c>
      <c r="D90" s="12"/>
      <c r="E90" s="19">
        <v>2622</v>
      </c>
      <c r="F90" s="20">
        <v>1309</v>
      </c>
      <c r="G90" s="36">
        <f t="shared" si="15"/>
        <v>-0.5007627765064836</v>
      </c>
      <c r="H90" s="12"/>
      <c r="I90" s="77">
        <f t="shared" si="18"/>
        <v>8</v>
      </c>
      <c r="J90" s="85" t="s">
        <v>79</v>
      </c>
      <c r="K90" s="86"/>
      <c r="L90" s="12"/>
      <c r="M90" s="19">
        <v>24550</v>
      </c>
      <c r="N90" s="20">
        <v>16505</v>
      </c>
      <c r="O90" s="36">
        <f t="shared" si="16"/>
        <v>-0.32769857433808558</v>
      </c>
      <c r="S90" s="95"/>
      <c r="T90" s="95"/>
    </row>
    <row r="91" spans="2:20" ht="15.75" x14ac:dyDescent="0.25">
      <c r="B91" s="28">
        <f t="shared" si="17"/>
        <v>9</v>
      </c>
      <c r="C91" s="54" t="s">
        <v>80</v>
      </c>
      <c r="D91" s="12"/>
      <c r="E91" s="17">
        <v>537</v>
      </c>
      <c r="F91" s="18">
        <v>988</v>
      </c>
      <c r="G91" s="36">
        <f t="shared" si="15"/>
        <v>0.83985102420856617</v>
      </c>
      <c r="H91" s="12"/>
      <c r="I91" s="74">
        <f t="shared" si="18"/>
        <v>9</v>
      </c>
      <c r="J91" s="87" t="s">
        <v>76</v>
      </c>
      <c r="K91" s="88"/>
      <c r="L91" s="12"/>
      <c r="M91" s="17">
        <v>22959</v>
      </c>
      <c r="N91" s="18">
        <v>11599</v>
      </c>
      <c r="O91" s="36">
        <f t="shared" si="16"/>
        <v>-0.49479506947166685</v>
      </c>
      <c r="S91" s="95"/>
      <c r="T91" s="95"/>
    </row>
    <row r="92" spans="2:20" ht="15.75" x14ac:dyDescent="0.25">
      <c r="B92" s="27">
        <f t="shared" si="17"/>
        <v>10</v>
      </c>
      <c r="C92" s="53" t="s">
        <v>76</v>
      </c>
      <c r="D92" s="12"/>
      <c r="E92" s="19">
        <v>1926</v>
      </c>
      <c r="F92" s="20">
        <v>953</v>
      </c>
      <c r="G92" s="36">
        <f t="shared" si="15"/>
        <v>-0.50519210799584635</v>
      </c>
      <c r="H92" s="12"/>
      <c r="I92" s="77">
        <f t="shared" si="18"/>
        <v>10</v>
      </c>
      <c r="J92" s="85" t="s">
        <v>80</v>
      </c>
      <c r="K92" s="86"/>
      <c r="L92" s="12"/>
      <c r="M92" s="19">
        <v>4636</v>
      </c>
      <c r="N92" s="20">
        <v>4705</v>
      </c>
      <c r="O92" s="36">
        <f t="shared" si="16"/>
        <v>1.4883520276100182E-2</v>
      </c>
      <c r="Q92" s="112"/>
      <c r="R92" s="112"/>
      <c r="S92" s="95"/>
      <c r="T92" s="95"/>
    </row>
    <row r="93" spans="2:20" ht="16.5" thickBot="1" x14ac:dyDescent="0.3">
      <c r="B93" s="28"/>
      <c r="C93" s="28" t="s">
        <v>9</v>
      </c>
      <c r="D93" s="12"/>
      <c r="E93" s="17">
        <f>+E94-E95</f>
        <v>1580</v>
      </c>
      <c r="F93" s="18">
        <f>+F94-F95</f>
        <v>2554</v>
      </c>
      <c r="G93" s="37">
        <f t="shared" si="15"/>
        <v>0.6164556962025316</v>
      </c>
      <c r="H93" s="12"/>
      <c r="I93" s="74"/>
      <c r="J93" s="87" t="s">
        <v>9</v>
      </c>
      <c r="K93" s="88"/>
      <c r="L93" s="12"/>
      <c r="M93" s="17">
        <f>+M94-M95</f>
        <v>16389</v>
      </c>
      <c r="N93" s="18">
        <f>+N94-N95</f>
        <v>14755</v>
      </c>
      <c r="O93" s="37">
        <f t="shared" si="16"/>
        <v>-9.9701018976142586E-2</v>
      </c>
    </row>
    <row r="94" spans="2:20" ht="16.5" thickBot="1" x14ac:dyDescent="0.3">
      <c r="B94" s="29"/>
      <c r="C94" s="40" t="s">
        <v>47</v>
      </c>
      <c r="D94" s="12"/>
      <c r="E94" s="30">
        <v>59033</v>
      </c>
      <c r="F94" s="31">
        <v>61766</v>
      </c>
      <c r="G94" s="37">
        <f t="shared" si="15"/>
        <v>4.629613944742772E-2</v>
      </c>
      <c r="H94" s="12"/>
      <c r="I94" s="78"/>
      <c r="J94" s="93" t="s">
        <v>47</v>
      </c>
      <c r="K94" s="94"/>
      <c r="L94" s="12"/>
      <c r="M94" s="30">
        <v>612086</v>
      </c>
      <c r="N94" s="31">
        <v>527237</v>
      </c>
      <c r="O94" s="37">
        <f t="shared" si="16"/>
        <v>-0.13862267720549071</v>
      </c>
    </row>
    <row r="95" spans="2:20" ht="15.75" x14ac:dyDescent="0.25">
      <c r="B95" s="79" t="s">
        <v>45</v>
      </c>
      <c r="E95" s="41">
        <f>+SUM(E83:E92)</f>
        <v>57453</v>
      </c>
      <c r="F95" s="41">
        <f>+SUM(F83:F92)</f>
        <v>59212</v>
      </c>
      <c r="G95" s="42"/>
      <c r="H95" s="42"/>
      <c r="I95" s="42"/>
      <c r="J95" s="42"/>
      <c r="K95" s="89"/>
      <c r="L95" s="42"/>
      <c r="M95" s="41">
        <f>+SUM(M83:M92)</f>
        <v>595697</v>
      </c>
      <c r="N95" s="41">
        <f>+SUM(N83:N92)</f>
        <v>512482</v>
      </c>
    </row>
    <row r="96" spans="2:20" x14ac:dyDescent="0.25"/>
    <row r="97" spans="2:20" x14ac:dyDescent="0.25"/>
    <row r="98" spans="2:20" ht="15.75" x14ac:dyDescent="0.25">
      <c r="D98" s="68"/>
      <c r="E98" s="70" t="s">
        <v>104</v>
      </c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2:20" ht="15.75" thickBot="1" x14ac:dyDescent="0.3"/>
    <row r="100" spans="2:20" ht="16.5" thickBot="1" x14ac:dyDescent="0.3">
      <c r="B100" s="113" t="s">
        <v>58</v>
      </c>
      <c r="C100" s="115" t="s">
        <v>60</v>
      </c>
      <c r="D100" s="9"/>
      <c r="E100" s="117" t="s">
        <v>82</v>
      </c>
      <c r="F100" s="118"/>
      <c r="G100" s="119"/>
      <c r="H100" s="12"/>
      <c r="I100" s="100" t="s">
        <v>58</v>
      </c>
      <c r="J100" s="120" t="s">
        <v>60</v>
      </c>
      <c r="K100" s="110"/>
      <c r="L100" s="12"/>
      <c r="M100" s="117" t="s">
        <v>83</v>
      </c>
      <c r="N100" s="118"/>
      <c r="O100" s="119"/>
    </row>
    <row r="101" spans="2:20" ht="16.5" thickBot="1" x14ac:dyDescent="0.3">
      <c r="B101" s="114"/>
      <c r="C101" s="116"/>
      <c r="D101" s="12"/>
      <c r="E101" s="23">
        <v>2019</v>
      </c>
      <c r="F101" s="24">
        <v>2020</v>
      </c>
      <c r="G101" s="25" t="s">
        <v>46</v>
      </c>
      <c r="H101" s="12"/>
      <c r="I101" s="101"/>
      <c r="J101" s="144"/>
      <c r="K101" s="122"/>
      <c r="L101" s="12"/>
      <c r="M101" s="23">
        <v>2019</v>
      </c>
      <c r="N101" s="24">
        <v>2020</v>
      </c>
      <c r="O101" s="25" t="s">
        <v>46</v>
      </c>
      <c r="S101" s="95"/>
      <c r="T101" s="95"/>
    </row>
    <row r="102" spans="2:20" ht="15.75" x14ac:dyDescent="0.25">
      <c r="B102" s="26">
        <v>1</v>
      </c>
      <c r="C102" s="52" t="s">
        <v>61</v>
      </c>
      <c r="D102" s="12"/>
      <c r="E102" s="17">
        <v>8421</v>
      </c>
      <c r="F102" s="18">
        <v>6826</v>
      </c>
      <c r="G102" s="35">
        <f t="shared" ref="G102:G113" si="19">+F102/E102-1</f>
        <v>-0.18940743379646119</v>
      </c>
      <c r="H102" s="12"/>
      <c r="I102" s="74">
        <v>1</v>
      </c>
      <c r="J102" s="83" t="s">
        <v>61</v>
      </c>
      <c r="K102" s="84"/>
      <c r="L102" s="12"/>
      <c r="M102" s="33">
        <v>76449</v>
      </c>
      <c r="N102" s="34">
        <v>47618</v>
      </c>
      <c r="O102" s="35">
        <f t="shared" ref="O102:O113" si="20">+N102/M102-1</f>
        <v>-0.37712723515023083</v>
      </c>
      <c r="Q102" s="95"/>
      <c r="R102" s="95"/>
      <c r="S102" s="95"/>
      <c r="T102" s="95"/>
    </row>
    <row r="103" spans="2:20" ht="15.75" x14ac:dyDescent="0.25">
      <c r="B103" s="27">
        <f>+B102+1</f>
        <v>2</v>
      </c>
      <c r="C103" s="53" t="s">
        <v>63</v>
      </c>
      <c r="D103" s="12"/>
      <c r="E103" s="19">
        <v>2387</v>
      </c>
      <c r="F103" s="20">
        <v>2091</v>
      </c>
      <c r="G103" s="36">
        <f t="shared" si="19"/>
        <v>-0.12400502723083373</v>
      </c>
      <c r="H103" s="12"/>
      <c r="I103" s="77">
        <f>+I102+1</f>
        <v>2</v>
      </c>
      <c r="J103" s="85" t="s">
        <v>62</v>
      </c>
      <c r="K103" s="86"/>
      <c r="L103" s="12"/>
      <c r="M103" s="19">
        <v>23134</v>
      </c>
      <c r="N103" s="20">
        <v>15367</v>
      </c>
      <c r="O103" s="36">
        <f t="shared" si="20"/>
        <v>-0.3357396040459929</v>
      </c>
      <c r="Q103" s="95"/>
      <c r="R103" s="95"/>
      <c r="S103" s="95"/>
      <c r="T103" s="95"/>
    </row>
    <row r="104" spans="2:20" ht="15.75" x14ac:dyDescent="0.25">
      <c r="B104" s="28">
        <f t="shared" ref="B104:B111" si="21">+B103+1</f>
        <v>3</v>
      </c>
      <c r="C104" s="54" t="s">
        <v>62</v>
      </c>
      <c r="D104" s="12"/>
      <c r="E104" s="17">
        <v>2230</v>
      </c>
      <c r="F104" s="18">
        <v>2059</v>
      </c>
      <c r="G104" s="36">
        <f t="shared" si="19"/>
        <v>-7.6681614349775828E-2</v>
      </c>
      <c r="H104" s="12"/>
      <c r="I104" s="74">
        <f t="shared" ref="I104:I111" si="22">+I103+1</f>
        <v>3</v>
      </c>
      <c r="J104" s="87" t="s">
        <v>63</v>
      </c>
      <c r="K104" s="88"/>
      <c r="L104" s="12"/>
      <c r="M104" s="17">
        <v>20465</v>
      </c>
      <c r="N104" s="18">
        <v>14545</v>
      </c>
      <c r="O104" s="36">
        <f t="shared" si="20"/>
        <v>-0.28927437087710728</v>
      </c>
      <c r="Q104" s="95"/>
      <c r="R104" s="95"/>
      <c r="S104" s="95"/>
      <c r="T104" s="95"/>
    </row>
    <row r="105" spans="2:20" ht="15.75" x14ac:dyDescent="0.25">
      <c r="B105" s="27">
        <f t="shared" si="21"/>
        <v>4</v>
      </c>
      <c r="C105" s="53" t="s">
        <v>66</v>
      </c>
      <c r="D105" s="12"/>
      <c r="E105" s="19">
        <v>2043</v>
      </c>
      <c r="F105" s="20">
        <v>1633</v>
      </c>
      <c r="G105" s="36">
        <f t="shared" si="19"/>
        <v>-0.20068526676456189</v>
      </c>
      <c r="H105" s="12"/>
      <c r="I105" s="77">
        <f t="shared" si="22"/>
        <v>4</v>
      </c>
      <c r="J105" s="85" t="s">
        <v>66</v>
      </c>
      <c r="K105" s="86"/>
      <c r="L105" s="12"/>
      <c r="M105" s="19">
        <v>13114</v>
      </c>
      <c r="N105" s="20">
        <v>11394</v>
      </c>
      <c r="O105" s="36">
        <f t="shared" si="20"/>
        <v>-0.13115754155863957</v>
      </c>
      <c r="Q105" s="95"/>
      <c r="R105" s="95"/>
      <c r="S105" s="95"/>
      <c r="T105" s="95"/>
    </row>
    <row r="106" spans="2:20" ht="15.75" x14ac:dyDescent="0.25">
      <c r="B106" s="28">
        <f t="shared" si="21"/>
        <v>5</v>
      </c>
      <c r="C106" s="54" t="s">
        <v>67</v>
      </c>
      <c r="D106" s="12"/>
      <c r="E106" s="17">
        <v>847</v>
      </c>
      <c r="F106" s="18">
        <v>1301</v>
      </c>
      <c r="G106" s="36">
        <f t="shared" si="19"/>
        <v>0.53600944510035409</v>
      </c>
      <c r="H106" s="12"/>
      <c r="I106" s="74">
        <f t="shared" si="22"/>
        <v>5</v>
      </c>
      <c r="J106" s="87" t="s">
        <v>64</v>
      </c>
      <c r="K106" s="88"/>
      <c r="L106" s="12"/>
      <c r="M106" s="17">
        <v>13222</v>
      </c>
      <c r="N106" s="18">
        <v>9736</v>
      </c>
      <c r="O106" s="36">
        <f t="shared" si="20"/>
        <v>-0.2636514899410074</v>
      </c>
      <c r="Q106" s="95"/>
      <c r="R106" s="95"/>
      <c r="S106" s="95"/>
      <c r="T106" s="95"/>
    </row>
    <row r="107" spans="2:20" ht="15.75" x14ac:dyDescent="0.25">
      <c r="B107" s="27">
        <f t="shared" si="21"/>
        <v>6</v>
      </c>
      <c r="C107" s="53" t="s">
        <v>64</v>
      </c>
      <c r="D107" s="12"/>
      <c r="E107" s="19">
        <v>1320</v>
      </c>
      <c r="F107" s="20">
        <v>1238</v>
      </c>
      <c r="G107" s="36">
        <f t="shared" si="19"/>
        <v>-6.2121212121212133E-2</v>
      </c>
      <c r="H107" s="12"/>
      <c r="I107" s="77">
        <f t="shared" si="22"/>
        <v>6</v>
      </c>
      <c r="J107" s="85" t="s">
        <v>67</v>
      </c>
      <c r="K107" s="86"/>
      <c r="L107" s="12"/>
      <c r="M107" s="19">
        <v>6564</v>
      </c>
      <c r="N107" s="20">
        <v>6945</v>
      </c>
      <c r="O107" s="36">
        <f t="shared" si="20"/>
        <v>5.8043875685557689E-2</v>
      </c>
      <c r="Q107" s="95"/>
      <c r="R107" s="95"/>
      <c r="S107" s="95"/>
      <c r="T107" s="95"/>
    </row>
    <row r="108" spans="2:20" ht="15.75" x14ac:dyDescent="0.25">
      <c r="B108" s="28">
        <f t="shared" si="21"/>
        <v>7</v>
      </c>
      <c r="C108" s="54" t="s">
        <v>65</v>
      </c>
      <c r="D108" s="12"/>
      <c r="E108" s="17">
        <v>1252</v>
      </c>
      <c r="F108" s="18">
        <v>1054</v>
      </c>
      <c r="G108" s="36">
        <f t="shared" si="19"/>
        <v>-0.15814696485623003</v>
      </c>
      <c r="H108" s="12"/>
      <c r="I108" s="74">
        <f t="shared" si="22"/>
        <v>7</v>
      </c>
      <c r="J108" s="87" t="s">
        <v>65</v>
      </c>
      <c r="K108" s="88"/>
      <c r="L108" s="12"/>
      <c r="M108" s="17">
        <v>10343</v>
      </c>
      <c r="N108" s="18">
        <v>6818</v>
      </c>
      <c r="O108" s="36">
        <f t="shared" si="20"/>
        <v>-0.340810209803732</v>
      </c>
      <c r="Q108" s="95"/>
      <c r="R108" s="95"/>
      <c r="S108" s="95"/>
      <c r="T108" s="95"/>
    </row>
    <row r="109" spans="2:20" ht="15.75" x14ac:dyDescent="0.25">
      <c r="B109" s="27">
        <f t="shared" si="21"/>
        <v>8</v>
      </c>
      <c r="C109" s="53" t="s">
        <v>103</v>
      </c>
      <c r="D109" s="12"/>
      <c r="E109" s="19">
        <v>552</v>
      </c>
      <c r="F109" s="20">
        <v>736</v>
      </c>
      <c r="G109" s="36">
        <f t="shared" si="19"/>
        <v>0.33333333333333326</v>
      </c>
      <c r="H109" s="12"/>
      <c r="I109" s="77">
        <f t="shared" si="22"/>
        <v>8</v>
      </c>
      <c r="J109" s="85" t="s">
        <v>103</v>
      </c>
      <c r="K109" s="86"/>
      <c r="L109" s="12"/>
      <c r="M109" s="19">
        <v>4558</v>
      </c>
      <c r="N109" s="20">
        <v>4388</v>
      </c>
      <c r="O109" s="36">
        <f t="shared" si="20"/>
        <v>-3.7297060114085179E-2</v>
      </c>
      <c r="Q109" s="95"/>
      <c r="R109" s="95"/>
      <c r="S109" s="95"/>
      <c r="T109" s="95"/>
    </row>
    <row r="110" spans="2:20" ht="15.75" x14ac:dyDescent="0.25">
      <c r="B110" s="28">
        <f t="shared" si="21"/>
        <v>9</v>
      </c>
      <c r="C110" s="54" t="s">
        <v>70</v>
      </c>
      <c r="D110" s="12"/>
      <c r="E110" s="17">
        <v>625</v>
      </c>
      <c r="F110" s="18">
        <v>556</v>
      </c>
      <c r="G110" s="36">
        <f t="shared" si="19"/>
        <v>-0.11040000000000005</v>
      </c>
      <c r="H110" s="12"/>
      <c r="I110" s="74">
        <f t="shared" si="22"/>
        <v>9</v>
      </c>
      <c r="J110" s="87" t="s">
        <v>68</v>
      </c>
      <c r="K110" s="88"/>
      <c r="L110" s="12"/>
      <c r="M110" s="17">
        <v>5184</v>
      </c>
      <c r="N110" s="18">
        <v>4114</v>
      </c>
      <c r="O110" s="36">
        <f t="shared" si="20"/>
        <v>-0.20640432098765427</v>
      </c>
      <c r="Q110" s="95"/>
      <c r="R110" s="95"/>
      <c r="S110" s="95"/>
      <c r="T110" s="95"/>
    </row>
    <row r="111" spans="2:20" ht="15.75" x14ac:dyDescent="0.25">
      <c r="B111" s="27">
        <f t="shared" si="21"/>
        <v>10</v>
      </c>
      <c r="C111" s="53" t="s">
        <v>68</v>
      </c>
      <c r="D111" s="12"/>
      <c r="E111" s="19">
        <v>608</v>
      </c>
      <c r="F111" s="20">
        <v>553</v>
      </c>
      <c r="G111" s="36">
        <f t="shared" si="19"/>
        <v>-9.0460526315789491E-2</v>
      </c>
      <c r="H111" s="12"/>
      <c r="I111" s="77">
        <f t="shared" si="22"/>
        <v>10</v>
      </c>
      <c r="J111" s="85" t="s">
        <v>70</v>
      </c>
      <c r="K111" s="86"/>
      <c r="L111" s="12"/>
      <c r="M111" s="19">
        <v>5328</v>
      </c>
      <c r="N111" s="20">
        <v>3807</v>
      </c>
      <c r="O111" s="36">
        <f t="shared" si="20"/>
        <v>-0.28547297297297303</v>
      </c>
      <c r="Q111" s="95"/>
      <c r="R111" s="95"/>
    </row>
    <row r="112" spans="2:20" ht="16.5" thickBot="1" x14ac:dyDescent="0.3">
      <c r="B112" s="28"/>
      <c r="C112" s="28" t="s">
        <v>9</v>
      </c>
      <c r="D112" s="12"/>
      <c r="E112" s="17">
        <f>+E113-E114</f>
        <v>10428</v>
      </c>
      <c r="F112" s="18">
        <f>+F113-F114</f>
        <v>8842</v>
      </c>
      <c r="G112" s="37">
        <f t="shared" si="19"/>
        <v>-0.15209052550824698</v>
      </c>
      <c r="H112" s="12"/>
      <c r="I112" s="74"/>
      <c r="J112" s="96" t="s">
        <v>9</v>
      </c>
      <c r="K112" s="97"/>
      <c r="L112" s="12"/>
      <c r="M112" s="17">
        <f>+M113-M114</f>
        <v>85323</v>
      </c>
      <c r="N112" s="18">
        <f>+N113-N114</f>
        <v>63933</v>
      </c>
      <c r="O112" s="37">
        <f t="shared" si="20"/>
        <v>-0.25069442002742515</v>
      </c>
      <c r="Q112" s="95"/>
      <c r="R112" s="95"/>
    </row>
    <row r="113" spans="2:18" ht="16.5" thickBot="1" x14ac:dyDescent="0.3">
      <c r="B113" s="29"/>
      <c r="C113" s="40" t="s">
        <v>47</v>
      </c>
      <c r="D113" s="12"/>
      <c r="E113" s="30">
        <f>+E57</f>
        <v>30713</v>
      </c>
      <c r="F113" s="31">
        <f>+F57</f>
        <v>26889</v>
      </c>
      <c r="G113" s="37">
        <f t="shared" si="19"/>
        <v>-0.12450753752482657</v>
      </c>
      <c r="H113" s="12"/>
      <c r="I113" s="78"/>
      <c r="J113" s="93" t="s">
        <v>47</v>
      </c>
      <c r="K113" s="94"/>
      <c r="L113" s="12"/>
      <c r="M113" s="30">
        <f>+M57</f>
        <v>263684</v>
      </c>
      <c r="N113" s="31">
        <f>+N57</f>
        <v>188665</v>
      </c>
      <c r="O113" s="37">
        <f t="shared" si="20"/>
        <v>-0.28450342076121415</v>
      </c>
    </row>
    <row r="114" spans="2:18" ht="15.75" x14ac:dyDescent="0.25">
      <c r="B114" s="79" t="s">
        <v>45</v>
      </c>
      <c r="E114" s="41">
        <f>+SUM(E102:E111)</f>
        <v>20285</v>
      </c>
      <c r="F114" s="41">
        <f>+SUM(F102:F111)</f>
        <v>18047</v>
      </c>
      <c r="G114" s="42"/>
      <c r="H114" s="42"/>
      <c r="I114" s="42"/>
      <c r="J114" s="42"/>
      <c r="K114" s="89"/>
      <c r="L114" s="42"/>
      <c r="M114" s="41">
        <f>+SUM(M102:M111)</f>
        <v>178361</v>
      </c>
      <c r="N114" s="41">
        <f>+SUM(N102:N111)</f>
        <v>124732</v>
      </c>
    </row>
    <row r="115" spans="2:18" x14ac:dyDescent="0.25"/>
    <row r="116" spans="2:18" x14ac:dyDescent="0.25"/>
    <row r="117" spans="2:18" x14ac:dyDescent="0.25"/>
    <row r="118" spans="2:18" x14ac:dyDescent="0.25"/>
    <row r="119" spans="2:18" ht="15.75" thickBot="1" x14ac:dyDescent="0.3"/>
    <row r="120" spans="2:18" ht="15.75" customHeight="1" thickBot="1" x14ac:dyDescent="0.3">
      <c r="B120" s="98" t="s">
        <v>58</v>
      </c>
      <c r="C120" s="100" t="s">
        <v>84</v>
      </c>
      <c r="D120" s="9"/>
      <c r="E120" s="102" t="s">
        <v>49</v>
      </c>
      <c r="F120" s="103"/>
      <c r="G120" s="104"/>
      <c r="H120" s="12"/>
      <c r="I120" s="105" t="s">
        <v>58</v>
      </c>
      <c r="J120" s="98" t="s">
        <v>84</v>
      </c>
      <c r="K120" s="110"/>
      <c r="L120" s="12"/>
      <c r="M120" s="102" t="s">
        <v>42</v>
      </c>
      <c r="N120" s="103"/>
      <c r="O120" s="104"/>
    </row>
    <row r="121" spans="2:18" ht="16.5" customHeight="1" thickBot="1" x14ac:dyDescent="0.3">
      <c r="B121" s="99"/>
      <c r="C121" s="101"/>
      <c r="D121" s="12"/>
      <c r="E121" s="23">
        <v>2019</v>
      </c>
      <c r="F121" s="24">
        <v>2020</v>
      </c>
      <c r="G121" s="25" t="s">
        <v>46</v>
      </c>
      <c r="H121" s="12"/>
      <c r="I121" s="106"/>
      <c r="J121" s="99"/>
      <c r="K121" s="111"/>
      <c r="L121" s="12"/>
      <c r="M121" s="23">
        <v>2019</v>
      </c>
      <c r="N121" s="24">
        <v>2020</v>
      </c>
      <c r="O121" s="75" t="s">
        <v>46</v>
      </c>
    </row>
    <row r="122" spans="2:18" ht="15.75" x14ac:dyDescent="0.25">
      <c r="B122" s="74">
        <v>1</v>
      </c>
      <c r="C122" s="26" t="s">
        <v>85</v>
      </c>
      <c r="D122" s="12"/>
      <c r="E122" s="33">
        <v>468</v>
      </c>
      <c r="F122" s="34">
        <v>939</v>
      </c>
      <c r="G122" s="36">
        <f t="shared" ref="G122:G123" si="23">+F122/E122-1</f>
        <v>1.0064102564102564</v>
      </c>
      <c r="H122" s="12"/>
      <c r="I122" s="74">
        <v>1</v>
      </c>
      <c r="J122" s="83" t="s">
        <v>85</v>
      </c>
      <c r="K122" s="84"/>
      <c r="L122" s="12"/>
      <c r="M122" s="33">
        <v>1769</v>
      </c>
      <c r="N122" s="34">
        <v>4230</v>
      </c>
      <c r="O122" s="36">
        <f t="shared" ref="O122:O125" si="24">+N122/M122-1</f>
        <v>1.3911814584511024</v>
      </c>
      <c r="Q122" s="95"/>
      <c r="R122" s="95"/>
    </row>
    <row r="123" spans="2:18" ht="15.75" x14ac:dyDescent="0.25">
      <c r="B123" s="77">
        <f>+B122+1</f>
        <v>2</v>
      </c>
      <c r="C123" s="27" t="s">
        <v>87</v>
      </c>
      <c r="D123" s="12"/>
      <c r="E123" s="19">
        <v>141</v>
      </c>
      <c r="F123" s="20">
        <v>307</v>
      </c>
      <c r="G123" s="36">
        <f t="shared" si="23"/>
        <v>1.1773049645390072</v>
      </c>
      <c r="H123" s="12"/>
      <c r="I123" s="77">
        <f>+I122+1</f>
        <v>2</v>
      </c>
      <c r="J123" s="85" t="s">
        <v>87</v>
      </c>
      <c r="K123" s="86"/>
      <c r="L123" s="12"/>
      <c r="M123" s="19">
        <v>923</v>
      </c>
      <c r="N123" s="20">
        <v>1314</v>
      </c>
      <c r="O123" s="36">
        <f t="shared" si="24"/>
        <v>0.42361863488624052</v>
      </c>
      <c r="Q123" s="95"/>
      <c r="R123" s="95"/>
    </row>
    <row r="124" spans="2:18" ht="16.5" thickBot="1" x14ac:dyDescent="0.3">
      <c r="B124" s="74">
        <f t="shared" ref="B124" si="25">+B123+1</f>
        <v>3</v>
      </c>
      <c r="C124" s="28" t="s">
        <v>86</v>
      </c>
      <c r="D124" s="12"/>
      <c r="E124" s="17">
        <v>37</v>
      </c>
      <c r="F124" s="18">
        <v>64</v>
      </c>
      <c r="G124" s="36">
        <f>+F124/E124-1</f>
        <v>0.72972972972972983</v>
      </c>
      <c r="H124" s="12"/>
      <c r="I124" s="74">
        <f t="shared" ref="I124" si="26">+I123+1</f>
        <v>3</v>
      </c>
      <c r="J124" s="91" t="s">
        <v>86</v>
      </c>
      <c r="K124" s="92"/>
      <c r="L124" s="12"/>
      <c r="M124" s="17">
        <v>442</v>
      </c>
      <c r="N124" s="18">
        <v>467</v>
      </c>
      <c r="O124" s="36">
        <f t="shared" si="24"/>
        <v>5.65610859728507E-2</v>
      </c>
      <c r="Q124" s="95"/>
      <c r="R124" s="95"/>
    </row>
    <row r="125" spans="2:18" ht="16.5" thickBot="1" x14ac:dyDescent="0.3">
      <c r="B125" s="78"/>
      <c r="C125" s="40" t="s">
        <v>47</v>
      </c>
      <c r="D125" s="12"/>
      <c r="E125" s="30">
        <f>+SUM(E122:E124)</f>
        <v>646</v>
      </c>
      <c r="F125" s="31">
        <f>+SUM(F122:F124)</f>
        <v>1310</v>
      </c>
      <c r="G125" s="32">
        <f t="shared" ref="G125" si="27">+F125/E125-1</f>
        <v>1.0278637770897832</v>
      </c>
      <c r="H125" s="12"/>
      <c r="I125" s="78"/>
      <c r="J125" s="93" t="s">
        <v>47</v>
      </c>
      <c r="K125" s="94"/>
      <c r="L125" s="12"/>
      <c r="M125" s="30">
        <f>+M124+M123+M122</f>
        <v>3134</v>
      </c>
      <c r="N125" s="31">
        <f>+N124+N123+N122</f>
        <v>6011</v>
      </c>
      <c r="O125" s="32">
        <f t="shared" si="24"/>
        <v>0.91799617102744091</v>
      </c>
    </row>
    <row r="126" spans="2:18" x14ac:dyDescent="0.25"/>
    <row r="127" spans="2:18" ht="15.75" thickBot="1" x14ac:dyDescent="0.3"/>
    <row r="128" spans="2:18" ht="15.75" customHeight="1" thickBot="1" x14ac:dyDescent="0.3">
      <c r="B128" s="98" t="s">
        <v>58</v>
      </c>
      <c r="C128" s="100" t="s">
        <v>12</v>
      </c>
      <c r="D128" s="9"/>
      <c r="E128" s="102" t="s">
        <v>49</v>
      </c>
      <c r="F128" s="103"/>
      <c r="G128" s="104"/>
      <c r="H128" s="12"/>
      <c r="I128" s="105" t="s">
        <v>58</v>
      </c>
      <c r="J128" s="98" t="s">
        <v>12</v>
      </c>
      <c r="K128" s="110"/>
      <c r="L128" s="12"/>
      <c r="M128" s="102" t="s">
        <v>42</v>
      </c>
      <c r="N128" s="103"/>
      <c r="O128" s="104"/>
    </row>
    <row r="129" spans="2:20" ht="16.5" thickBot="1" x14ac:dyDescent="0.3">
      <c r="B129" s="99"/>
      <c r="C129" s="101"/>
      <c r="D129" s="12"/>
      <c r="E129" s="23">
        <v>2019</v>
      </c>
      <c r="F129" s="24">
        <v>2020</v>
      </c>
      <c r="G129" s="25" t="s">
        <v>46</v>
      </c>
      <c r="H129" s="12"/>
      <c r="I129" s="106"/>
      <c r="J129" s="99"/>
      <c r="K129" s="111"/>
      <c r="L129" s="12"/>
      <c r="M129" s="23">
        <v>2019</v>
      </c>
      <c r="N129" s="24">
        <v>2020</v>
      </c>
      <c r="O129" s="25" t="s">
        <v>46</v>
      </c>
    </row>
    <row r="130" spans="2:20" ht="15.75" x14ac:dyDescent="0.25">
      <c r="B130" s="74">
        <v>1</v>
      </c>
      <c r="C130" s="26" t="s">
        <v>6</v>
      </c>
      <c r="D130" s="12"/>
      <c r="E130" s="33">
        <v>210</v>
      </c>
      <c r="F130" s="34">
        <v>472</v>
      </c>
      <c r="G130" s="36">
        <f t="shared" ref="G130:G141" si="28">+F130/E130-1</f>
        <v>1.2476190476190476</v>
      </c>
      <c r="H130" s="12"/>
      <c r="I130" s="74">
        <v>1</v>
      </c>
      <c r="J130" s="83" t="s">
        <v>6</v>
      </c>
      <c r="K130" s="84"/>
      <c r="L130" s="12"/>
      <c r="M130" s="33">
        <v>480</v>
      </c>
      <c r="N130" s="34">
        <v>1917</v>
      </c>
      <c r="O130" s="36">
        <f t="shared" ref="O130:O141" si="29">+N130/M130-1</f>
        <v>2.9937499999999999</v>
      </c>
      <c r="Q130" s="95"/>
      <c r="R130" s="95"/>
      <c r="S130" s="95"/>
      <c r="T130" s="95"/>
    </row>
    <row r="131" spans="2:20" ht="15.75" x14ac:dyDescent="0.25">
      <c r="B131" s="77">
        <f>+B130+1</f>
        <v>2</v>
      </c>
      <c r="C131" s="27" t="s">
        <v>2</v>
      </c>
      <c r="D131" s="12"/>
      <c r="E131" s="19">
        <v>189</v>
      </c>
      <c r="F131" s="20">
        <v>142</v>
      </c>
      <c r="G131" s="36">
        <f t="shared" si="28"/>
        <v>-0.24867724867724872</v>
      </c>
      <c r="H131" s="12"/>
      <c r="I131" s="77">
        <f>+I130+1</f>
        <v>2</v>
      </c>
      <c r="J131" s="85" t="s">
        <v>2</v>
      </c>
      <c r="K131" s="86"/>
      <c r="L131" s="12"/>
      <c r="M131" s="19">
        <v>792</v>
      </c>
      <c r="N131" s="20">
        <v>955</v>
      </c>
      <c r="O131" s="36">
        <f t="shared" si="29"/>
        <v>0.20580808080808088</v>
      </c>
      <c r="Q131" s="95"/>
      <c r="R131" s="95"/>
      <c r="S131" s="95"/>
      <c r="T131" s="95"/>
    </row>
    <row r="132" spans="2:20" ht="15.75" x14ac:dyDescent="0.25">
      <c r="B132" s="74">
        <f t="shared" ref="B132:B139" si="30">+B131+1</f>
        <v>3</v>
      </c>
      <c r="C132" s="28" t="s">
        <v>3</v>
      </c>
      <c r="D132" s="12"/>
      <c r="E132" s="17">
        <v>2</v>
      </c>
      <c r="F132" s="18">
        <v>200</v>
      </c>
      <c r="G132" s="36">
        <f t="shared" si="28"/>
        <v>99</v>
      </c>
      <c r="H132" s="12"/>
      <c r="I132" s="74">
        <f t="shared" ref="I132:I139" si="31">+I131+1</f>
        <v>3</v>
      </c>
      <c r="J132" s="87" t="s">
        <v>11</v>
      </c>
      <c r="K132" s="88"/>
      <c r="L132" s="12"/>
      <c r="M132" s="17">
        <v>339</v>
      </c>
      <c r="N132" s="18">
        <v>528</v>
      </c>
      <c r="O132" s="36">
        <f t="shared" si="29"/>
        <v>0.55752212389380529</v>
      </c>
      <c r="Q132" s="95"/>
      <c r="R132" s="95"/>
      <c r="S132" s="95"/>
      <c r="T132" s="95"/>
    </row>
    <row r="133" spans="2:20" ht="15.75" x14ac:dyDescent="0.25">
      <c r="B133" s="77">
        <f t="shared" si="30"/>
        <v>4</v>
      </c>
      <c r="C133" s="27" t="s">
        <v>98</v>
      </c>
      <c r="D133" s="12"/>
      <c r="E133" s="19">
        <v>47</v>
      </c>
      <c r="F133" s="20">
        <v>145</v>
      </c>
      <c r="G133" s="36">
        <f t="shared" si="28"/>
        <v>2.0851063829787235</v>
      </c>
      <c r="H133" s="12"/>
      <c r="I133" s="77">
        <f t="shared" si="31"/>
        <v>4</v>
      </c>
      <c r="J133" s="85" t="s">
        <v>23</v>
      </c>
      <c r="K133" s="86"/>
      <c r="L133" s="12"/>
      <c r="M133" s="19">
        <v>457</v>
      </c>
      <c r="N133" s="20">
        <v>290</v>
      </c>
      <c r="O133" s="36">
        <f t="shared" si="29"/>
        <v>-0.3654266958424508</v>
      </c>
      <c r="Q133" s="95"/>
      <c r="R133" s="95"/>
      <c r="S133" s="95"/>
      <c r="T133" s="95"/>
    </row>
    <row r="134" spans="2:20" ht="15.75" x14ac:dyDescent="0.25">
      <c r="B134" s="74">
        <f t="shared" si="30"/>
        <v>5</v>
      </c>
      <c r="C134" s="28" t="s">
        <v>23</v>
      </c>
      <c r="D134" s="12"/>
      <c r="E134" s="17">
        <v>45</v>
      </c>
      <c r="F134" s="18">
        <v>31</v>
      </c>
      <c r="G134" s="36">
        <f t="shared" si="28"/>
        <v>-0.31111111111111112</v>
      </c>
      <c r="H134" s="12"/>
      <c r="I134" s="74">
        <f t="shared" si="31"/>
        <v>5</v>
      </c>
      <c r="J134" s="87" t="s">
        <v>3</v>
      </c>
      <c r="K134" s="88"/>
      <c r="L134" s="12"/>
      <c r="M134" s="17">
        <v>15</v>
      </c>
      <c r="N134" s="18">
        <v>713</v>
      </c>
      <c r="O134" s="36">
        <f t="shared" si="29"/>
        <v>46.533333333333331</v>
      </c>
      <c r="Q134" s="95"/>
      <c r="R134" s="95"/>
      <c r="S134" s="95"/>
      <c r="T134" s="95"/>
    </row>
    <row r="135" spans="2:20" ht="15.75" x14ac:dyDescent="0.25">
      <c r="B135" s="77">
        <f t="shared" si="30"/>
        <v>6</v>
      </c>
      <c r="C135" s="27" t="s">
        <v>107</v>
      </c>
      <c r="D135" s="12"/>
      <c r="E135" s="19"/>
      <c r="F135" s="20">
        <v>72</v>
      </c>
      <c r="G135" s="36">
        <v>1</v>
      </c>
      <c r="H135" s="12"/>
      <c r="I135" s="77">
        <f t="shared" si="31"/>
        <v>6</v>
      </c>
      <c r="J135" s="85" t="s">
        <v>98</v>
      </c>
      <c r="K135" s="86"/>
      <c r="L135" s="12"/>
      <c r="M135" s="19">
        <v>86</v>
      </c>
      <c r="N135" s="20">
        <v>467</v>
      </c>
      <c r="O135" s="36">
        <f t="shared" si="29"/>
        <v>4.4302325581395348</v>
      </c>
      <c r="Q135" s="95"/>
      <c r="R135" s="95"/>
      <c r="S135" s="95"/>
      <c r="T135" s="95"/>
    </row>
    <row r="136" spans="2:20" ht="15.75" x14ac:dyDescent="0.25">
      <c r="B136" s="74">
        <f t="shared" si="30"/>
        <v>7</v>
      </c>
      <c r="C136" s="28" t="s">
        <v>11</v>
      </c>
      <c r="D136" s="12"/>
      <c r="E136" s="17">
        <v>38</v>
      </c>
      <c r="F136" s="18">
        <v>30</v>
      </c>
      <c r="G136" s="36">
        <f t="shared" si="28"/>
        <v>-0.21052631578947367</v>
      </c>
      <c r="H136" s="12"/>
      <c r="I136" s="74">
        <f t="shared" si="31"/>
        <v>7</v>
      </c>
      <c r="J136" s="87" t="s">
        <v>1</v>
      </c>
      <c r="K136" s="88"/>
      <c r="L136" s="12"/>
      <c r="M136" s="17">
        <v>323</v>
      </c>
      <c r="N136" s="18">
        <v>197</v>
      </c>
      <c r="O136" s="36">
        <f t="shared" si="29"/>
        <v>-0.3900928792569659</v>
      </c>
      <c r="Q136" s="95"/>
      <c r="R136" s="95"/>
      <c r="S136" s="95"/>
      <c r="T136" s="95"/>
    </row>
    <row r="137" spans="2:20" ht="15.75" x14ac:dyDescent="0.25">
      <c r="B137" s="77">
        <f t="shared" si="30"/>
        <v>8</v>
      </c>
      <c r="C137" s="27" t="s">
        <v>100</v>
      </c>
      <c r="D137" s="12"/>
      <c r="E137" s="19">
        <v>42</v>
      </c>
      <c r="F137" s="20">
        <v>23</v>
      </c>
      <c r="G137" s="36">
        <f t="shared" si="28"/>
        <v>-0.45238095238095233</v>
      </c>
      <c r="H137" s="12"/>
      <c r="I137" s="77">
        <f t="shared" si="31"/>
        <v>8</v>
      </c>
      <c r="J137" s="85" t="s">
        <v>22</v>
      </c>
      <c r="K137" s="86"/>
      <c r="L137" s="12"/>
      <c r="M137" s="19">
        <v>92</v>
      </c>
      <c r="N137" s="20">
        <v>107</v>
      </c>
      <c r="O137" s="36">
        <f t="shared" si="29"/>
        <v>0.16304347826086962</v>
      </c>
      <c r="Q137" s="95"/>
      <c r="R137" s="95"/>
      <c r="S137" s="95"/>
      <c r="T137" s="95"/>
    </row>
    <row r="138" spans="2:20" ht="15.75" x14ac:dyDescent="0.25">
      <c r="B138" s="74">
        <f t="shared" si="30"/>
        <v>9</v>
      </c>
      <c r="C138" s="28" t="s">
        <v>108</v>
      </c>
      <c r="D138" s="12"/>
      <c r="E138" s="17"/>
      <c r="F138" s="18">
        <v>45</v>
      </c>
      <c r="G138" s="36">
        <v>1</v>
      </c>
      <c r="H138" s="12"/>
      <c r="I138" s="74">
        <f t="shared" si="31"/>
        <v>9</v>
      </c>
      <c r="J138" s="87" t="s">
        <v>25</v>
      </c>
      <c r="K138" s="88"/>
      <c r="L138" s="12"/>
      <c r="M138" s="17">
        <v>137</v>
      </c>
      <c r="N138" s="18">
        <v>54</v>
      </c>
      <c r="O138" s="36">
        <f t="shared" si="29"/>
        <v>-0.6058394160583942</v>
      </c>
      <c r="Q138" s="95"/>
      <c r="R138" s="95"/>
      <c r="S138" s="95"/>
      <c r="T138" s="95"/>
    </row>
    <row r="139" spans="2:20" ht="15.75" x14ac:dyDescent="0.25">
      <c r="B139" s="77">
        <f t="shared" si="30"/>
        <v>10</v>
      </c>
      <c r="C139" s="27" t="s">
        <v>1</v>
      </c>
      <c r="D139" s="12"/>
      <c r="E139" s="19">
        <v>7</v>
      </c>
      <c r="F139" s="20">
        <v>38</v>
      </c>
      <c r="G139" s="36">
        <f t="shared" si="28"/>
        <v>4.4285714285714288</v>
      </c>
      <c r="H139" s="12"/>
      <c r="I139" s="77">
        <f t="shared" si="31"/>
        <v>10</v>
      </c>
      <c r="J139" s="85" t="s">
        <v>5</v>
      </c>
      <c r="K139" s="86"/>
      <c r="L139" s="12"/>
      <c r="M139" s="19">
        <v>119</v>
      </c>
      <c r="N139" s="20">
        <v>70</v>
      </c>
      <c r="O139" s="36">
        <f t="shared" si="29"/>
        <v>-0.41176470588235292</v>
      </c>
      <c r="Q139" s="95"/>
      <c r="R139" s="95"/>
      <c r="S139" s="95"/>
      <c r="T139" s="95"/>
    </row>
    <row r="140" spans="2:20" ht="16.5" thickBot="1" x14ac:dyDescent="0.3">
      <c r="B140" s="74"/>
      <c r="C140" s="28" t="s">
        <v>9</v>
      </c>
      <c r="D140" s="12"/>
      <c r="E140" s="17">
        <f>+E141-E142</f>
        <v>66</v>
      </c>
      <c r="F140" s="18">
        <f>+F141-F142</f>
        <v>112</v>
      </c>
      <c r="G140" s="36">
        <f t="shared" si="28"/>
        <v>0.69696969696969702</v>
      </c>
      <c r="H140" s="12"/>
      <c r="I140" s="74"/>
      <c r="J140" s="96" t="s">
        <v>9</v>
      </c>
      <c r="K140" s="97"/>
      <c r="L140" s="12"/>
      <c r="M140" s="17">
        <f>+M141-M142</f>
        <v>294</v>
      </c>
      <c r="N140" s="18">
        <f>+N141-N142</f>
        <v>713</v>
      </c>
      <c r="O140" s="36">
        <f t="shared" si="29"/>
        <v>1.425170068027211</v>
      </c>
    </row>
    <row r="141" spans="2:20" ht="16.5" thickBot="1" x14ac:dyDescent="0.3">
      <c r="B141" s="78"/>
      <c r="C141" s="40" t="s">
        <v>47</v>
      </c>
      <c r="D141" s="12"/>
      <c r="E141" s="30">
        <f>+E125</f>
        <v>646</v>
      </c>
      <c r="F141" s="31">
        <f>+F125</f>
        <v>1310</v>
      </c>
      <c r="G141" s="32">
        <f t="shared" si="28"/>
        <v>1.0278637770897832</v>
      </c>
      <c r="H141" s="12"/>
      <c r="I141" s="78"/>
      <c r="J141" s="93" t="s">
        <v>47</v>
      </c>
      <c r="K141" s="94"/>
      <c r="L141" s="12"/>
      <c r="M141" s="30">
        <f>+M125</f>
        <v>3134</v>
      </c>
      <c r="N141" s="31">
        <f>+N125</f>
        <v>6011</v>
      </c>
      <c r="O141" s="32">
        <f t="shared" si="29"/>
        <v>0.91799617102744091</v>
      </c>
    </row>
    <row r="142" spans="2:20" ht="15.75" x14ac:dyDescent="0.25">
      <c r="E142" s="41">
        <f>+SUM(E130:E139)</f>
        <v>580</v>
      </c>
      <c r="F142" s="41">
        <f>+SUM(F130:F139)</f>
        <v>1198</v>
      </c>
      <c r="G142" s="42"/>
      <c r="H142" s="42"/>
      <c r="I142" s="42"/>
      <c r="J142" s="42"/>
      <c r="K142" s="89"/>
      <c r="L142" s="42"/>
      <c r="M142" s="41">
        <f>+SUM(M130:M139)</f>
        <v>2840</v>
      </c>
      <c r="N142" s="41">
        <f>+SUM(N130:N139)</f>
        <v>5298</v>
      </c>
    </row>
    <row r="143" spans="2:20" x14ac:dyDescent="0.25"/>
    <row r="144" spans="2:20" x14ac:dyDescent="0.25"/>
    <row r="145" spans="2:24" ht="15.75" thickBot="1" x14ac:dyDescent="0.3"/>
    <row r="146" spans="2:24" ht="15.75" customHeight="1" thickBot="1" x14ac:dyDescent="0.3">
      <c r="B146" s="98" t="s">
        <v>58</v>
      </c>
      <c r="C146" s="100" t="s">
        <v>12</v>
      </c>
      <c r="D146" s="9"/>
      <c r="E146" s="102" t="s">
        <v>90</v>
      </c>
      <c r="F146" s="103"/>
      <c r="G146" s="104"/>
      <c r="H146" s="12"/>
      <c r="I146" s="105" t="s">
        <v>58</v>
      </c>
      <c r="J146" s="105" t="s">
        <v>12</v>
      </c>
      <c r="K146" s="107"/>
      <c r="L146" s="12"/>
      <c r="M146" s="102" t="s">
        <v>91</v>
      </c>
      <c r="N146" s="103"/>
      <c r="O146" s="104"/>
    </row>
    <row r="147" spans="2:24" ht="16.5" thickBot="1" x14ac:dyDescent="0.3">
      <c r="B147" s="99"/>
      <c r="C147" s="101"/>
      <c r="D147" s="12"/>
      <c r="E147" s="23">
        <v>2019</v>
      </c>
      <c r="F147" s="24">
        <v>2020</v>
      </c>
      <c r="G147" s="25" t="s">
        <v>46</v>
      </c>
      <c r="H147" s="12"/>
      <c r="I147" s="106"/>
      <c r="J147" s="108"/>
      <c r="K147" s="109"/>
      <c r="L147" s="12"/>
      <c r="M147" s="23">
        <v>2019</v>
      </c>
      <c r="N147" s="24">
        <v>2020</v>
      </c>
      <c r="O147" s="25" t="s">
        <v>46</v>
      </c>
      <c r="W147" s="95"/>
      <c r="X147" s="95"/>
    </row>
    <row r="148" spans="2:24" ht="15.75" x14ac:dyDescent="0.25">
      <c r="B148" s="74">
        <v>1</v>
      </c>
      <c r="C148" s="52" t="s">
        <v>92</v>
      </c>
      <c r="D148" s="12"/>
      <c r="E148" s="33">
        <v>165</v>
      </c>
      <c r="F148" s="34">
        <v>200</v>
      </c>
      <c r="G148" s="35">
        <f>+F148/E148-1</f>
        <v>0.21212121212121215</v>
      </c>
      <c r="H148" s="12"/>
      <c r="I148" s="74">
        <v>1</v>
      </c>
      <c r="J148" s="83" t="s">
        <v>92</v>
      </c>
      <c r="K148" s="84"/>
      <c r="L148" s="12"/>
      <c r="M148" s="33">
        <v>2045</v>
      </c>
      <c r="N148" s="34">
        <v>1723</v>
      </c>
      <c r="O148" s="35">
        <v>-0.15745721271393642</v>
      </c>
      <c r="Q148" s="95"/>
      <c r="R148" s="95"/>
      <c r="S148" s="95"/>
      <c r="T148" s="95"/>
      <c r="W148" s="95"/>
      <c r="X148" s="95"/>
    </row>
    <row r="149" spans="2:24" ht="15.75" x14ac:dyDescent="0.25">
      <c r="B149" s="77">
        <f>+B148+1</f>
        <v>2</v>
      </c>
      <c r="C149" s="53" t="s">
        <v>109</v>
      </c>
      <c r="D149" s="12"/>
      <c r="E149" s="19">
        <v>0</v>
      </c>
      <c r="F149" s="20">
        <v>14</v>
      </c>
      <c r="G149" s="36">
        <v>1</v>
      </c>
      <c r="H149" s="12"/>
      <c r="I149" s="77">
        <f>+I148+1</f>
        <v>2</v>
      </c>
      <c r="J149" s="85" t="s">
        <v>94</v>
      </c>
      <c r="K149" s="86"/>
      <c r="L149" s="12"/>
      <c r="M149" s="19">
        <v>78</v>
      </c>
      <c r="N149" s="20">
        <v>208</v>
      </c>
      <c r="O149" s="36">
        <v>1.6666666666666665</v>
      </c>
      <c r="Q149" s="95"/>
      <c r="R149" s="95"/>
      <c r="S149" s="95"/>
      <c r="T149" s="95"/>
      <c r="W149" s="95"/>
      <c r="X149" s="95"/>
    </row>
    <row r="150" spans="2:24" ht="15.75" x14ac:dyDescent="0.25">
      <c r="B150" s="74">
        <f t="shared" ref="B150:B157" si="32">+B149+1</f>
        <v>3</v>
      </c>
      <c r="C150" s="54" t="s">
        <v>94</v>
      </c>
      <c r="D150" s="12"/>
      <c r="E150" s="17">
        <v>24</v>
      </c>
      <c r="F150" s="18">
        <v>10</v>
      </c>
      <c r="G150" s="36">
        <f t="shared" ref="G150:G159" si="33">+F150/E150-1</f>
        <v>-0.58333333333333326</v>
      </c>
      <c r="H150" s="12"/>
      <c r="I150" s="74">
        <f t="shared" ref="I150:I157" si="34">+I149+1</f>
        <v>3</v>
      </c>
      <c r="J150" s="87" t="s">
        <v>93</v>
      </c>
      <c r="K150" s="88"/>
      <c r="L150" s="12"/>
      <c r="M150" s="17">
        <v>56</v>
      </c>
      <c r="N150" s="18">
        <v>64</v>
      </c>
      <c r="O150" s="36">
        <v>0.14285714285714279</v>
      </c>
      <c r="Q150" s="95"/>
      <c r="R150" s="95"/>
      <c r="S150" s="95"/>
      <c r="T150" s="95"/>
      <c r="U150" s="73"/>
      <c r="W150" s="95"/>
      <c r="X150" s="95"/>
    </row>
    <row r="151" spans="2:24" ht="15.75" x14ac:dyDescent="0.25">
      <c r="B151" s="77">
        <f t="shared" si="32"/>
        <v>4</v>
      </c>
      <c r="C151" s="53" t="s">
        <v>93</v>
      </c>
      <c r="D151" s="12"/>
      <c r="E151" s="19">
        <v>9</v>
      </c>
      <c r="F151" s="20">
        <v>10</v>
      </c>
      <c r="G151" s="36">
        <f t="shared" si="33"/>
        <v>0.11111111111111116</v>
      </c>
      <c r="H151" s="12"/>
      <c r="I151" s="77">
        <f t="shared" si="34"/>
        <v>4</v>
      </c>
      <c r="J151" s="85" t="s">
        <v>99</v>
      </c>
      <c r="K151" s="86"/>
      <c r="L151" s="12"/>
      <c r="M151" s="19">
        <v>7</v>
      </c>
      <c r="N151" s="20">
        <v>20</v>
      </c>
      <c r="O151" s="36">
        <v>1.8571428571428572</v>
      </c>
      <c r="Q151" s="95"/>
      <c r="R151" s="95"/>
      <c r="S151" s="95"/>
      <c r="T151" s="95"/>
      <c r="U151" s="73"/>
      <c r="W151" s="95"/>
      <c r="X151" s="95"/>
    </row>
    <row r="152" spans="2:24" ht="15.75" x14ac:dyDescent="0.25">
      <c r="B152" s="74">
        <f t="shared" si="32"/>
        <v>5</v>
      </c>
      <c r="C152" s="54" t="s">
        <v>110</v>
      </c>
      <c r="D152" s="12"/>
      <c r="E152" s="17">
        <v>0</v>
      </c>
      <c r="F152" s="18">
        <v>4</v>
      </c>
      <c r="G152" s="36">
        <v>1</v>
      </c>
      <c r="H152" s="12"/>
      <c r="I152" s="74">
        <f t="shared" si="34"/>
        <v>5</v>
      </c>
      <c r="J152" s="87" t="s">
        <v>95</v>
      </c>
      <c r="K152" s="88"/>
      <c r="L152" s="12"/>
      <c r="M152" s="17">
        <v>11</v>
      </c>
      <c r="N152" s="18">
        <v>15</v>
      </c>
      <c r="O152" s="36">
        <v>0.36363636363636354</v>
      </c>
      <c r="Q152" s="95"/>
      <c r="R152" s="95"/>
      <c r="S152" s="95"/>
      <c r="T152" s="95"/>
      <c r="U152" s="73"/>
      <c r="W152" s="95"/>
      <c r="X152" s="95"/>
    </row>
    <row r="153" spans="2:24" ht="15.75" x14ac:dyDescent="0.25">
      <c r="B153" s="77">
        <f t="shared" si="32"/>
        <v>6</v>
      </c>
      <c r="C153" s="53" t="s">
        <v>111</v>
      </c>
      <c r="D153" s="12"/>
      <c r="E153" s="19">
        <v>0</v>
      </c>
      <c r="F153" s="20">
        <v>3</v>
      </c>
      <c r="G153" s="36">
        <v>1</v>
      </c>
      <c r="H153" s="12"/>
      <c r="I153" s="77">
        <f t="shared" si="34"/>
        <v>6</v>
      </c>
      <c r="J153" s="85" t="s">
        <v>109</v>
      </c>
      <c r="K153" s="86"/>
      <c r="L153" s="12"/>
      <c r="M153" s="19">
        <v>0</v>
      </c>
      <c r="N153" s="20">
        <v>14</v>
      </c>
      <c r="O153" s="36">
        <v>1</v>
      </c>
      <c r="Q153" s="95"/>
      <c r="R153" s="95"/>
      <c r="S153" s="95"/>
      <c r="T153" s="95"/>
      <c r="U153" s="73"/>
      <c r="W153" s="95"/>
      <c r="X153" s="95"/>
    </row>
    <row r="154" spans="2:24" ht="15.75" x14ac:dyDescent="0.25">
      <c r="B154" s="74">
        <f t="shared" si="32"/>
        <v>7</v>
      </c>
      <c r="C154" s="54" t="s">
        <v>106</v>
      </c>
      <c r="D154" s="12"/>
      <c r="E154" s="17">
        <v>0</v>
      </c>
      <c r="F154" s="18">
        <v>2</v>
      </c>
      <c r="G154" s="36">
        <v>1</v>
      </c>
      <c r="H154" s="12"/>
      <c r="I154" s="74">
        <f t="shared" si="34"/>
        <v>7</v>
      </c>
      <c r="J154" s="87" t="s">
        <v>97</v>
      </c>
      <c r="K154" s="88"/>
      <c r="L154" s="12"/>
      <c r="M154" s="17">
        <v>5</v>
      </c>
      <c r="N154" s="18">
        <v>14</v>
      </c>
      <c r="O154" s="36">
        <v>1.7999999999999998</v>
      </c>
      <c r="Q154" s="95"/>
      <c r="R154" s="95"/>
      <c r="S154" s="95"/>
      <c r="T154" s="95"/>
      <c r="U154" s="73"/>
      <c r="W154" s="95"/>
      <c r="X154" s="95"/>
    </row>
    <row r="155" spans="2:24" ht="15.75" x14ac:dyDescent="0.25">
      <c r="B155" s="77">
        <f t="shared" si="32"/>
        <v>8</v>
      </c>
      <c r="C155" s="53" t="s">
        <v>105</v>
      </c>
      <c r="D155" s="12"/>
      <c r="E155" s="19">
        <v>0</v>
      </c>
      <c r="F155" s="20">
        <v>2</v>
      </c>
      <c r="G155" s="36">
        <v>1</v>
      </c>
      <c r="H155" s="12"/>
      <c r="I155" s="77">
        <f t="shared" si="34"/>
        <v>8</v>
      </c>
      <c r="J155" s="85" t="s">
        <v>106</v>
      </c>
      <c r="K155" s="86"/>
      <c r="L155" s="12"/>
      <c r="M155" s="19">
        <v>0</v>
      </c>
      <c r="N155" s="20">
        <v>11</v>
      </c>
      <c r="O155" s="36">
        <v>1</v>
      </c>
      <c r="Q155" s="95"/>
      <c r="R155" s="95"/>
      <c r="S155" s="95"/>
      <c r="T155" s="95"/>
      <c r="U155" s="73"/>
      <c r="W155" s="95"/>
      <c r="X155" s="95"/>
    </row>
    <row r="156" spans="2:24" ht="15.75" x14ac:dyDescent="0.25">
      <c r="B156" s="74">
        <f t="shared" si="32"/>
        <v>9</v>
      </c>
      <c r="C156" s="54" t="s">
        <v>112</v>
      </c>
      <c r="D156" s="12"/>
      <c r="E156" s="17">
        <v>0</v>
      </c>
      <c r="F156" s="18">
        <v>2</v>
      </c>
      <c r="G156" s="36">
        <v>1</v>
      </c>
      <c r="H156" s="12"/>
      <c r="I156" s="74">
        <f t="shared" si="34"/>
        <v>9</v>
      </c>
      <c r="J156" s="87" t="s">
        <v>105</v>
      </c>
      <c r="K156" s="88"/>
      <c r="L156" s="12"/>
      <c r="M156" s="17">
        <v>0</v>
      </c>
      <c r="N156" s="18">
        <v>10</v>
      </c>
      <c r="O156" s="36">
        <v>1</v>
      </c>
      <c r="Q156" s="95"/>
      <c r="R156" s="95"/>
      <c r="S156" s="95"/>
      <c r="T156" s="95"/>
      <c r="U156" s="73"/>
      <c r="W156" s="95"/>
      <c r="X156" s="95"/>
    </row>
    <row r="157" spans="2:24" ht="15.75" x14ac:dyDescent="0.25">
      <c r="B157" s="77">
        <f t="shared" si="32"/>
        <v>10</v>
      </c>
      <c r="C157" s="53" t="s">
        <v>96</v>
      </c>
      <c r="D157" s="12"/>
      <c r="E157" s="19">
        <v>3</v>
      </c>
      <c r="F157" s="20">
        <v>1</v>
      </c>
      <c r="G157" s="36">
        <f t="shared" si="33"/>
        <v>-0.66666666666666674</v>
      </c>
      <c r="H157" s="12"/>
      <c r="I157" s="77">
        <f t="shared" si="34"/>
        <v>10</v>
      </c>
      <c r="J157" s="85" t="s">
        <v>101</v>
      </c>
      <c r="K157" s="86"/>
      <c r="L157" s="12"/>
      <c r="M157" s="19">
        <v>1</v>
      </c>
      <c r="N157" s="20">
        <v>10</v>
      </c>
      <c r="O157" s="36">
        <v>9</v>
      </c>
      <c r="Q157" s="95"/>
      <c r="R157" s="95"/>
      <c r="S157" s="95"/>
      <c r="T157" s="95"/>
      <c r="U157" s="73"/>
    </row>
    <row r="158" spans="2:24" ht="16.5" thickBot="1" x14ac:dyDescent="0.3">
      <c r="B158" s="74"/>
      <c r="C158" s="54" t="s">
        <v>9</v>
      </c>
      <c r="D158" s="12"/>
      <c r="E158" s="17">
        <v>14</v>
      </c>
      <c r="F158" s="18">
        <v>8</v>
      </c>
      <c r="G158" s="36">
        <f t="shared" si="33"/>
        <v>-0.4285714285714286</v>
      </c>
      <c r="H158" s="12"/>
      <c r="I158" s="74"/>
      <c r="J158" s="96" t="s">
        <v>9</v>
      </c>
      <c r="K158" s="97"/>
      <c r="L158" s="12"/>
      <c r="M158" s="17">
        <f>+M159-M160</f>
        <v>109</v>
      </c>
      <c r="N158" s="18">
        <f>+N159-N160</f>
        <v>74</v>
      </c>
      <c r="O158" s="36">
        <f t="shared" ref="O158:O159" si="35">+N158/M158-1</f>
        <v>-0.32110091743119262</v>
      </c>
    </row>
    <row r="159" spans="2:24" ht="16.5" thickBot="1" x14ac:dyDescent="0.3">
      <c r="B159" s="78"/>
      <c r="C159" s="40" t="s">
        <v>47</v>
      </c>
      <c r="D159" s="12"/>
      <c r="E159" s="30">
        <v>215</v>
      </c>
      <c r="F159" s="31">
        <v>256</v>
      </c>
      <c r="G159" s="32">
        <f t="shared" si="33"/>
        <v>0.19069767441860463</v>
      </c>
      <c r="H159" s="12"/>
      <c r="I159" s="78"/>
      <c r="J159" s="93" t="s">
        <v>47</v>
      </c>
      <c r="K159" s="94"/>
      <c r="L159" s="12"/>
      <c r="M159" s="30">
        <v>2312</v>
      </c>
      <c r="N159" s="31">
        <v>2163</v>
      </c>
      <c r="O159" s="32">
        <f t="shared" si="35"/>
        <v>-6.4446366782006881E-2</v>
      </c>
    </row>
    <row r="160" spans="2:24" x14ac:dyDescent="0.25">
      <c r="E160" s="41">
        <f>+SUM(E148:E157)</f>
        <v>201</v>
      </c>
      <c r="F160" s="41">
        <f>+SUM(F148:F157)</f>
        <v>248</v>
      </c>
      <c r="M160" s="41">
        <f>+SUM(M148:M157)</f>
        <v>2203</v>
      </c>
      <c r="N160" s="41">
        <f>+SUM(N148:N157)</f>
        <v>2089</v>
      </c>
    </row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</sheetData>
  <mergeCells count="217">
    <mergeCell ref="W149:X149"/>
    <mergeCell ref="W150:X150"/>
    <mergeCell ref="W151:X151"/>
    <mergeCell ref="W152:X152"/>
    <mergeCell ref="W153:X153"/>
    <mergeCell ref="W154:X154"/>
    <mergeCell ref="W155:X155"/>
    <mergeCell ref="W156:X156"/>
    <mergeCell ref="S133:T133"/>
    <mergeCell ref="S134:T134"/>
    <mergeCell ref="S135:T135"/>
    <mergeCell ref="S136:T136"/>
    <mergeCell ref="S137:T137"/>
    <mergeCell ref="S138:T138"/>
    <mergeCell ref="S139:T139"/>
    <mergeCell ref="W147:X147"/>
    <mergeCell ref="W148:X148"/>
    <mergeCell ref="S151:T151"/>
    <mergeCell ref="S148:T148"/>
    <mergeCell ref="S153:T153"/>
    <mergeCell ref="S154:T154"/>
    <mergeCell ref="S155:T155"/>
    <mergeCell ref="S156:T156"/>
    <mergeCell ref="S88:T88"/>
    <mergeCell ref="S89:T89"/>
    <mergeCell ref="S90:T90"/>
    <mergeCell ref="S91:T91"/>
    <mergeCell ref="S92:T92"/>
    <mergeCell ref="S101:T101"/>
    <mergeCell ref="S102:T102"/>
    <mergeCell ref="S103:T103"/>
    <mergeCell ref="S104:T104"/>
    <mergeCell ref="V71:W71"/>
    <mergeCell ref="V72:W72"/>
    <mergeCell ref="V73:W73"/>
    <mergeCell ref="S82:T82"/>
    <mergeCell ref="S83:T83"/>
    <mergeCell ref="S84:T84"/>
    <mergeCell ref="S85:T85"/>
    <mergeCell ref="S86:T86"/>
    <mergeCell ref="S87:T87"/>
    <mergeCell ref="V70:W70"/>
    <mergeCell ref="S38:T38"/>
    <mergeCell ref="S39:T39"/>
    <mergeCell ref="S49:T49"/>
    <mergeCell ref="S50:T50"/>
    <mergeCell ref="S51:T51"/>
    <mergeCell ref="S52:T52"/>
    <mergeCell ref="S53:T53"/>
    <mergeCell ref="S54:T54"/>
    <mergeCell ref="S55:T55"/>
    <mergeCell ref="V64:W64"/>
    <mergeCell ref="V65:W65"/>
    <mergeCell ref="V66:W66"/>
    <mergeCell ref="V67:W67"/>
    <mergeCell ref="V68:W68"/>
    <mergeCell ref="V69:W69"/>
    <mergeCell ref="B128:B129"/>
    <mergeCell ref="C128:C129"/>
    <mergeCell ref="E128:G128"/>
    <mergeCell ref="I128:I129"/>
    <mergeCell ref="J128:K129"/>
    <mergeCell ref="J113:K113"/>
    <mergeCell ref="B120:B121"/>
    <mergeCell ref="C120:C121"/>
    <mergeCell ref="E120:G120"/>
    <mergeCell ref="I120:I121"/>
    <mergeCell ref="J120:K121"/>
    <mergeCell ref="J125:K125"/>
    <mergeCell ref="J141:K141"/>
    <mergeCell ref="J140:K140"/>
    <mergeCell ref="M81:O81"/>
    <mergeCell ref="J94:K94"/>
    <mergeCell ref="M128:O128"/>
    <mergeCell ref="M120:O120"/>
    <mergeCell ref="M100:O100"/>
    <mergeCell ref="J75:K75"/>
    <mergeCell ref="J112:K112"/>
    <mergeCell ref="M47:O47"/>
    <mergeCell ref="J57:K57"/>
    <mergeCell ref="M62:O62"/>
    <mergeCell ref="S34:T34"/>
    <mergeCell ref="S35:T35"/>
    <mergeCell ref="S36:T36"/>
    <mergeCell ref="S37:T37"/>
    <mergeCell ref="Q55:R55"/>
    <mergeCell ref="Q56:R56"/>
    <mergeCell ref="S56:T56"/>
    <mergeCell ref="J62:K63"/>
    <mergeCell ref="Q52:R52"/>
    <mergeCell ref="Q53:R53"/>
    <mergeCell ref="Q54:R54"/>
    <mergeCell ref="Q39:R39"/>
    <mergeCell ref="Q49:R49"/>
    <mergeCell ref="Q50:R50"/>
    <mergeCell ref="Q51:R51"/>
    <mergeCell ref="C62:C63"/>
    <mergeCell ref="B57:C57"/>
    <mergeCell ref="J47:K48"/>
    <mergeCell ref="E47:G47"/>
    <mergeCell ref="B47:C48"/>
    <mergeCell ref="J40:K40"/>
    <mergeCell ref="J41:K41"/>
    <mergeCell ref="B100:B101"/>
    <mergeCell ref="C100:C101"/>
    <mergeCell ref="E100:G100"/>
    <mergeCell ref="I100:I101"/>
    <mergeCell ref="J100:K101"/>
    <mergeCell ref="B81:B82"/>
    <mergeCell ref="C81:C82"/>
    <mergeCell ref="E81:G81"/>
    <mergeCell ref="I81:I82"/>
    <mergeCell ref="J81:K82"/>
    <mergeCell ref="J74:K74"/>
    <mergeCell ref="B62:B63"/>
    <mergeCell ref="E62:G62"/>
    <mergeCell ref="I62:I63"/>
    <mergeCell ref="E9:G9"/>
    <mergeCell ref="I9:K9"/>
    <mergeCell ref="Q9:S9"/>
    <mergeCell ref="M9:O9"/>
    <mergeCell ref="E28:G28"/>
    <mergeCell ref="J28:K29"/>
    <mergeCell ref="B9:C10"/>
    <mergeCell ref="B11:C11"/>
    <mergeCell ref="B12:C12"/>
    <mergeCell ref="B13:C13"/>
    <mergeCell ref="B14:C14"/>
    <mergeCell ref="B15:C15"/>
    <mergeCell ref="B16:C16"/>
    <mergeCell ref="B17:C17"/>
    <mergeCell ref="B18:C18"/>
    <mergeCell ref="M28:O28"/>
    <mergeCell ref="C28:C29"/>
    <mergeCell ref="B21:C21"/>
    <mergeCell ref="B22:C22"/>
    <mergeCell ref="B23:C23"/>
    <mergeCell ref="B28:B29"/>
    <mergeCell ref="I28:I29"/>
    <mergeCell ref="B19:C19"/>
    <mergeCell ref="B20:C20"/>
    <mergeCell ref="Q69:R69"/>
    <mergeCell ref="Q70:R70"/>
    <mergeCell ref="Q71:R71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65:R65"/>
    <mergeCell ref="Q66:R66"/>
    <mergeCell ref="Q64:R64"/>
    <mergeCell ref="V9:X9"/>
    <mergeCell ref="Q134:R134"/>
    <mergeCell ref="Q135:R135"/>
    <mergeCell ref="Q136:R136"/>
    <mergeCell ref="Q137:R137"/>
    <mergeCell ref="Q92:R92"/>
    <mergeCell ref="Q102:R102"/>
    <mergeCell ref="Q103:R103"/>
    <mergeCell ref="Q104:R104"/>
    <mergeCell ref="Q106:R106"/>
    <mergeCell ref="Q107:R107"/>
    <mergeCell ref="Q108:R108"/>
    <mergeCell ref="Q109:R109"/>
    <mergeCell ref="Q110:R110"/>
    <mergeCell ref="Q111:R111"/>
    <mergeCell ref="Q112:R112"/>
    <mergeCell ref="Q130:R130"/>
    <mergeCell ref="Q131:R131"/>
    <mergeCell ref="Q132:R132"/>
    <mergeCell ref="Q133:R133"/>
    <mergeCell ref="Q72:R72"/>
    <mergeCell ref="Q73:R73"/>
    <mergeCell ref="Q67:R67"/>
    <mergeCell ref="Q68:R68"/>
    <mergeCell ref="Q105:R105"/>
    <mergeCell ref="Q138:R138"/>
    <mergeCell ref="Q139:R139"/>
    <mergeCell ref="Q122:R122"/>
    <mergeCell ref="Q123:R123"/>
    <mergeCell ref="Q124:R124"/>
    <mergeCell ref="S105:T105"/>
    <mergeCell ref="S106:T106"/>
    <mergeCell ref="S107:T107"/>
    <mergeCell ref="S108:T108"/>
    <mergeCell ref="S109:T109"/>
    <mergeCell ref="S110:T110"/>
    <mergeCell ref="S130:T130"/>
    <mergeCell ref="S131:T131"/>
    <mergeCell ref="S132:T132"/>
    <mergeCell ref="S157:T157"/>
    <mergeCell ref="J158:K158"/>
    <mergeCell ref="Q149:R149"/>
    <mergeCell ref="S149:T149"/>
    <mergeCell ref="Q150:R150"/>
    <mergeCell ref="S150:T150"/>
    <mergeCell ref="Q151:R151"/>
    <mergeCell ref="Q152:R152"/>
    <mergeCell ref="S152:T152"/>
    <mergeCell ref="J159:K159"/>
    <mergeCell ref="B146:B147"/>
    <mergeCell ref="C146:C147"/>
    <mergeCell ref="E146:G146"/>
    <mergeCell ref="I146:I147"/>
    <mergeCell ref="J146:K147"/>
    <mergeCell ref="M146:O146"/>
    <mergeCell ref="Q153:R153"/>
    <mergeCell ref="Q148:R148"/>
    <mergeCell ref="Q154:R154"/>
    <mergeCell ref="Q155:R155"/>
    <mergeCell ref="Q156:R156"/>
    <mergeCell ref="Q157:R157"/>
  </mergeCells>
  <conditionalFormatting sqref="G11">
    <cfRule type="cellIs" dxfId="311" priority="255" operator="greaterThan">
      <formula>0</formula>
    </cfRule>
    <cfRule type="cellIs" dxfId="310" priority="256" operator="greaterThan">
      <formula>0</formula>
    </cfRule>
  </conditionalFormatting>
  <conditionalFormatting sqref="G11">
    <cfRule type="cellIs" dxfId="309" priority="253" operator="lessThan">
      <formula>0</formula>
    </cfRule>
    <cfRule type="cellIs" dxfId="308" priority="254" operator="greaterThan">
      <formula>0</formula>
    </cfRule>
  </conditionalFormatting>
  <conditionalFormatting sqref="G16:G22">
    <cfRule type="cellIs" dxfId="307" priority="251" operator="greaterThan">
      <formula>0</formula>
    </cfRule>
    <cfRule type="cellIs" dxfId="306" priority="252" operator="greaterThan">
      <formula>0</formula>
    </cfRule>
  </conditionalFormatting>
  <conditionalFormatting sqref="G16:G22">
    <cfRule type="cellIs" dxfId="305" priority="249" operator="lessThan">
      <formula>0</formula>
    </cfRule>
    <cfRule type="cellIs" dxfId="304" priority="250" operator="greaterThan">
      <formula>0</formula>
    </cfRule>
  </conditionalFormatting>
  <conditionalFormatting sqref="G30:G41">
    <cfRule type="cellIs" dxfId="303" priority="231" operator="greaterThan">
      <formula>0</formula>
    </cfRule>
    <cfRule type="cellIs" dxfId="302" priority="232" operator="greaterThan">
      <formula>0</formula>
    </cfRule>
  </conditionalFormatting>
  <conditionalFormatting sqref="G30:G41">
    <cfRule type="cellIs" dxfId="301" priority="229" operator="lessThan">
      <formula>0</formula>
    </cfRule>
    <cfRule type="cellIs" dxfId="300" priority="230" operator="greaterThan">
      <formula>0</formula>
    </cfRule>
  </conditionalFormatting>
  <conditionalFormatting sqref="O31">
    <cfRule type="cellIs" dxfId="299" priority="227" operator="greaterThan">
      <formula>0</formula>
    </cfRule>
    <cfRule type="cellIs" dxfId="298" priority="228" operator="greaterThan">
      <formula>0</formula>
    </cfRule>
  </conditionalFormatting>
  <conditionalFormatting sqref="O31">
    <cfRule type="cellIs" dxfId="297" priority="225" operator="lessThan">
      <formula>0</formula>
    </cfRule>
    <cfRule type="cellIs" dxfId="296" priority="226" operator="greaterThan">
      <formula>0</formula>
    </cfRule>
  </conditionalFormatting>
  <conditionalFormatting sqref="G23">
    <cfRule type="cellIs" dxfId="295" priority="247" operator="greaterThan">
      <formula>0</formula>
    </cfRule>
    <cfRule type="cellIs" dxfId="294" priority="248" operator="greaterThan">
      <formula>0</formula>
    </cfRule>
  </conditionalFormatting>
  <conditionalFormatting sqref="G23">
    <cfRule type="cellIs" dxfId="293" priority="245" operator="lessThan">
      <formula>0</formula>
    </cfRule>
    <cfRule type="cellIs" dxfId="292" priority="246" operator="greaterThan">
      <formula>0</formula>
    </cfRule>
  </conditionalFormatting>
  <conditionalFormatting sqref="K23">
    <cfRule type="cellIs" dxfId="291" priority="243" operator="greaterThan">
      <formula>0</formula>
    </cfRule>
    <cfRule type="cellIs" dxfId="290" priority="244" operator="greaterThan">
      <formula>0</formula>
    </cfRule>
  </conditionalFormatting>
  <conditionalFormatting sqref="K23">
    <cfRule type="cellIs" dxfId="289" priority="241" operator="lessThan">
      <formula>0</formula>
    </cfRule>
    <cfRule type="cellIs" dxfId="288" priority="242" operator="greaterThan">
      <formula>0</formula>
    </cfRule>
  </conditionalFormatting>
  <conditionalFormatting sqref="S23 O23">
    <cfRule type="cellIs" dxfId="287" priority="239" operator="greaterThan">
      <formula>0</formula>
    </cfRule>
    <cfRule type="cellIs" dxfId="286" priority="240" operator="greaterThan">
      <formula>0</formula>
    </cfRule>
  </conditionalFormatting>
  <conditionalFormatting sqref="S23 O23">
    <cfRule type="cellIs" dxfId="285" priority="237" operator="lessThan">
      <formula>0</formula>
    </cfRule>
    <cfRule type="cellIs" dxfId="284" priority="238" operator="greaterThan">
      <formula>0</formula>
    </cfRule>
  </conditionalFormatting>
  <conditionalFormatting sqref="O30:O41">
    <cfRule type="cellIs" dxfId="283" priority="221" operator="lessThan">
      <formula>0</formula>
    </cfRule>
    <cfRule type="cellIs" dxfId="282" priority="222" operator="greaterThan">
      <formula>0</formula>
    </cfRule>
  </conditionalFormatting>
  <conditionalFormatting sqref="G31">
    <cfRule type="cellIs" dxfId="281" priority="235" operator="greaterThan">
      <formula>0</formula>
    </cfRule>
    <cfRule type="cellIs" dxfId="280" priority="236" operator="greaterThan">
      <formula>0</formula>
    </cfRule>
  </conditionalFormatting>
  <conditionalFormatting sqref="G31">
    <cfRule type="cellIs" dxfId="279" priority="233" operator="lessThan">
      <formula>0</formula>
    </cfRule>
    <cfRule type="cellIs" dxfId="278" priority="234" operator="greaterThan">
      <formula>0</formula>
    </cfRule>
  </conditionalFormatting>
  <conditionalFormatting sqref="G130:G140">
    <cfRule type="cellIs" dxfId="277" priority="183" operator="greaterThan">
      <formula>0</formula>
    </cfRule>
    <cfRule type="cellIs" dxfId="276" priority="184" operator="greaterThan">
      <formula>0</formula>
    </cfRule>
  </conditionalFormatting>
  <conditionalFormatting sqref="G130:G140">
    <cfRule type="cellIs" dxfId="275" priority="181" operator="lessThan">
      <formula>0</formula>
    </cfRule>
    <cfRule type="cellIs" dxfId="274" priority="182" operator="greaterThan">
      <formula>0</formula>
    </cfRule>
  </conditionalFormatting>
  <conditionalFormatting sqref="O30:O41">
    <cfRule type="cellIs" dxfId="273" priority="223" operator="greaterThan">
      <formula>0</formula>
    </cfRule>
    <cfRule type="cellIs" dxfId="272" priority="224" operator="greaterThan">
      <formula>0</formula>
    </cfRule>
  </conditionalFormatting>
  <conditionalFormatting sqref="G49">
    <cfRule type="cellIs" dxfId="271" priority="219" operator="greaterThan">
      <formula>0</formula>
    </cfRule>
    <cfRule type="cellIs" dxfId="270" priority="220" operator="greaterThan">
      <formula>0</formula>
    </cfRule>
  </conditionalFormatting>
  <conditionalFormatting sqref="G49">
    <cfRule type="cellIs" dxfId="269" priority="217" operator="lessThan">
      <formula>0</formula>
    </cfRule>
    <cfRule type="cellIs" dxfId="268" priority="218" operator="greaterThan">
      <formula>0</formula>
    </cfRule>
  </conditionalFormatting>
  <conditionalFormatting sqref="G50:G57">
    <cfRule type="cellIs" dxfId="267" priority="215" operator="greaterThan">
      <formula>0</formula>
    </cfRule>
    <cfRule type="cellIs" dxfId="266" priority="216" operator="greaterThan">
      <formula>0</formula>
    </cfRule>
  </conditionalFormatting>
  <conditionalFormatting sqref="G50:G57">
    <cfRule type="cellIs" dxfId="265" priority="213" operator="lessThan">
      <formula>0</formula>
    </cfRule>
    <cfRule type="cellIs" dxfId="264" priority="214" operator="greaterThan">
      <formula>0</formula>
    </cfRule>
  </conditionalFormatting>
  <conditionalFormatting sqref="O49">
    <cfRule type="cellIs" dxfId="263" priority="211" operator="greaterThan">
      <formula>0</formula>
    </cfRule>
    <cfRule type="cellIs" dxfId="262" priority="212" operator="greaterThan">
      <formula>0</formula>
    </cfRule>
  </conditionalFormatting>
  <conditionalFormatting sqref="O49">
    <cfRule type="cellIs" dxfId="261" priority="209" operator="lessThan">
      <formula>0</formula>
    </cfRule>
    <cfRule type="cellIs" dxfId="260" priority="210" operator="greaterThan">
      <formula>0</formula>
    </cfRule>
  </conditionalFormatting>
  <conditionalFormatting sqref="O50:O57">
    <cfRule type="cellIs" dxfId="259" priority="207" operator="greaterThan">
      <formula>0</formula>
    </cfRule>
    <cfRule type="cellIs" dxfId="258" priority="208" operator="greaterThan">
      <formula>0</formula>
    </cfRule>
  </conditionalFormatting>
  <conditionalFormatting sqref="O50:O57">
    <cfRule type="cellIs" dxfId="257" priority="205" operator="lessThan">
      <formula>0</formula>
    </cfRule>
    <cfRule type="cellIs" dxfId="256" priority="206" operator="greaterThan">
      <formula>0</formula>
    </cfRule>
  </conditionalFormatting>
  <conditionalFormatting sqref="G75 G64:G73">
    <cfRule type="cellIs" dxfId="255" priority="199" operator="greaterThan">
      <formula>0</formula>
    </cfRule>
    <cfRule type="cellIs" dxfId="254" priority="200" operator="greaterThan">
      <formula>0</formula>
    </cfRule>
  </conditionalFormatting>
  <conditionalFormatting sqref="G75 G64:G73">
    <cfRule type="cellIs" dxfId="253" priority="197" operator="lessThan">
      <formula>0</formula>
    </cfRule>
    <cfRule type="cellIs" dxfId="252" priority="198" operator="greaterThan">
      <formula>0</formula>
    </cfRule>
  </conditionalFormatting>
  <conditionalFormatting sqref="G65">
    <cfRule type="cellIs" dxfId="251" priority="203" operator="greaterThan">
      <formula>0</formula>
    </cfRule>
    <cfRule type="cellIs" dxfId="250" priority="204" operator="greaterThan">
      <formula>0</formula>
    </cfRule>
  </conditionalFormatting>
  <conditionalFormatting sqref="G65">
    <cfRule type="cellIs" dxfId="249" priority="201" operator="lessThan">
      <formula>0</formula>
    </cfRule>
    <cfRule type="cellIs" dxfId="248" priority="202" operator="greaterThan">
      <formula>0</formula>
    </cfRule>
  </conditionalFormatting>
  <conditionalFormatting sqref="O64:O75">
    <cfRule type="cellIs" dxfId="247" priority="191" operator="greaterThan">
      <formula>0</formula>
    </cfRule>
    <cfRule type="cellIs" dxfId="246" priority="192" operator="greaterThan">
      <formula>0</formula>
    </cfRule>
  </conditionalFormatting>
  <conditionalFormatting sqref="O64:O75">
    <cfRule type="cellIs" dxfId="245" priority="189" operator="lessThan">
      <formula>0</formula>
    </cfRule>
    <cfRule type="cellIs" dxfId="244" priority="190" operator="greaterThan">
      <formula>0</formula>
    </cfRule>
  </conditionalFormatting>
  <conditionalFormatting sqref="O65">
    <cfRule type="cellIs" dxfId="243" priority="195" operator="greaterThan">
      <formula>0</formula>
    </cfRule>
    <cfRule type="cellIs" dxfId="242" priority="196" operator="greaterThan">
      <formula>0</formula>
    </cfRule>
  </conditionalFormatting>
  <conditionalFormatting sqref="O65">
    <cfRule type="cellIs" dxfId="241" priority="193" operator="lessThan">
      <formula>0</formula>
    </cfRule>
    <cfRule type="cellIs" dxfId="240" priority="194" operator="greaterThan">
      <formula>0</formula>
    </cfRule>
  </conditionalFormatting>
  <conditionalFormatting sqref="G83:G94">
    <cfRule type="cellIs" dxfId="239" priority="159" operator="greaterThan">
      <formula>0</formula>
    </cfRule>
    <cfRule type="cellIs" dxfId="238" priority="160" operator="greaterThan">
      <formula>0</formula>
    </cfRule>
  </conditionalFormatting>
  <conditionalFormatting sqref="G83:G94">
    <cfRule type="cellIs" dxfId="237" priority="157" operator="lessThan">
      <formula>0</formula>
    </cfRule>
    <cfRule type="cellIs" dxfId="236" priority="158" operator="greaterThan">
      <formula>0</formula>
    </cfRule>
  </conditionalFormatting>
  <conditionalFormatting sqref="O83:O94">
    <cfRule type="cellIs" dxfId="235" priority="149" operator="lessThan">
      <formula>0</formula>
    </cfRule>
    <cfRule type="cellIs" dxfId="234" priority="150" operator="greaterThan">
      <formula>0</formula>
    </cfRule>
  </conditionalFormatting>
  <conditionalFormatting sqref="G131:G140">
    <cfRule type="cellIs" dxfId="233" priority="187" operator="greaterThan">
      <formula>0</formula>
    </cfRule>
    <cfRule type="cellIs" dxfId="232" priority="188" operator="greaterThan">
      <formula>0</formula>
    </cfRule>
  </conditionalFormatting>
  <conditionalFormatting sqref="G131:G140">
    <cfRule type="cellIs" dxfId="231" priority="185" operator="lessThan">
      <formula>0</formula>
    </cfRule>
    <cfRule type="cellIs" dxfId="230" priority="186" operator="greaterThan">
      <formula>0</formula>
    </cfRule>
  </conditionalFormatting>
  <conditionalFormatting sqref="G102:G113">
    <cfRule type="cellIs" dxfId="229" priority="175" operator="greaterThan">
      <formula>0</formula>
    </cfRule>
    <cfRule type="cellIs" dxfId="228" priority="176" operator="greaterThan">
      <formula>0</formula>
    </cfRule>
  </conditionalFormatting>
  <conditionalFormatting sqref="G102:G113">
    <cfRule type="cellIs" dxfId="227" priority="173" operator="lessThan">
      <formula>0</formula>
    </cfRule>
    <cfRule type="cellIs" dxfId="226" priority="174" operator="greaterThan">
      <formula>0</formula>
    </cfRule>
  </conditionalFormatting>
  <conditionalFormatting sqref="G103">
    <cfRule type="cellIs" dxfId="225" priority="179" operator="greaterThan">
      <formula>0</formula>
    </cfRule>
    <cfRule type="cellIs" dxfId="224" priority="180" operator="greaterThan">
      <formula>0</formula>
    </cfRule>
  </conditionalFormatting>
  <conditionalFormatting sqref="G103">
    <cfRule type="cellIs" dxfId="223" priority="177" operator="lessThan">
      <formula>0</formula>
    </cfRule>
    <cfRule type="cellIs" dxfId="222" priority="178" operator="greaterThan">
      <formula>0</formula>
    </cfRule>
  </conditionalFormatting>
  <conditionalFormatting sqref="O102:O113">
    <cfRule type="cellIs" dxfId="221" priority="167" operator="greaterThan">
      <formula>0</formula>
    </cfRule>
    <cfRule type="cellIs" dxfId="220" priority="168" operator="greaterThan">
      <formula>0</formula>
    </cfRule>
  </conditionalFormatting>
  <conditionalFormatting sqref="O102:O113">
    <cfRule type="cellIs" dxfId="219" priority="165" operator="lessThan">
      <formula>0</formula>
    </cfRule>
    <cfRule type="cellIs" dxfId="218" priority="166" operator="greaterThan">
      <formula>0</formula>
    </cfRule>
  </conditionalFormatting>
  <conditionalFormatting sqref="O103">
    <cfRule type="cellIs" dxfId="217" priority="171" operator="greaterThan">
      <formula>0</formula>
    </cfRule>
    <cfRule type="cellIs" dxfId="216" priority="172" operator="greaterThan">
      <formula>0</formula>
    </cfRule>
  </conditionalFormatting>
  <conditionalFormatting sqref="O103">
    <cfRule type="cellIs" dxfId="215" priority="169" operator="lessThan">
      <formula>0</formula>
    </cfRule>
    <cfRule type="cellIs" dxfId="214" priority="170" operator="greaterThan">
      <formula>0</formula>
    </cfRule>
  </conditionalFormatting>
  <conditionalFormatting sqref="O84">
    <cfRule type="cellIs" dxfId="213" priority="155" operator="greaterThan">
      <formula>0</formula>
    </cfRule>
    <cfRule type="cellIs" dxfId="212" priority="156" operator="greaterThan">
      <formula>0</formula>
    </cfRule>
  </conditionalFormatting>
  <conditionalFormatting sqref="O84">
    <cfRule type="cellIs" dxfId="211" priority="153" operator="lessThan">
      <formula>0</formula>
    </cfRule>
    <cfRule type="cellIs" dxfId="210" priority="154" operator="greaterThan">
      <formula>0</formula>
    </cfRule>
  </conditionalFormatting>
  <conditionalFormatting sqref="O83:O94">
    <cfRule type="cellIs" dxfId="209" priority="151" operator="greaterThan">
      <formula>0</formula>
    </cfRule>
    <cfRule type="cellIs" dxfId="208" priority="152" operator="greaterThan">
      <formula>0</formula>
    </cfRule>
  </conditionalFormatting>
  <conditionalFormatting sqref="G84">
    <cfRule type="cellIs" dxfId="207" priority="163" operator="greaterThan">
      <formula>0</formula>
    </cfRule>
    <cfRule type="cellIs" dxfId="206" priority="164" operator="greaterThan">
      <formula>0</formula>
    </cfRule>
  </conditionalFormatting>
  <conditionalFormatting sqref="G84">
    <cfRule type="cellIs" dxfId="205" priority="161" operator="lessThan">
      <formula>0</formula>
    </cfRule>
    <cfRule type="cellIs" dxfId="204" priority="162" operator="greaterThan">
      <formula>0</formula>
    </cfRule>
  </conditionalFormatting>
  <conditionalFormatting sqref="G122:G124">
    <cfRule type="cellIs" dxfId="203" priority="143" operator="greaterThan">
      <formula>0</formula>
    </cfRule>
    <cfRule type="cellIs" dxfId="202" priority="144" operator="greaterThan">
      <formula>0</formula>
    </cfRule>
  </conditionalFormatting>
  <conditionalFormatting sqref="G122:G124">
    <cfRule type="cellIs" dxfId="201" priority="141" operator="lessThan">
      <formula>0</formula>
    </cfRule>
    <cfRule type="cellIs" dxfId="200" priority="142" operator="greaterThan">
      <formula>0</formula>
    </cfRule>
  </conditionalFormatting>
  <conditionalFormatting sqref="G123">
    <cfRule type="cellIs" dxfId="199" priority="147" operator="greaterThan">
      <formula>0</formula>
    </cfRule>
    <cfRule type="cellIs" dxfId="198" priority="148" operator="greaterThan">
      <formula>0</formula>
    </cfRule>
  </conditionalFormatting>
  <conditionalFormatting sqref="G123">
    <cfRule type="cellIs" dxfId="197" priority="145" operator="lessThan">
      <formula>0</formula>
    </cfRule>
    <cfRule type="cellIs" dxfId="196" priority="146" operator="greaterThan">
      <formula>0</formula>
    </cfRule>
  </conditionalFormatting>
  <conditionalFormatting sqref="O122:O124">
    <cfRule type="cellIs" dxfId="195" priority="135" operator="greaterThan">
      <formula>0</formula>
    </cfRule>
    <cfRule type="cellIs" dxfId="194" priority="136" operator="greaterThan">
      <formula>0</formula>
    </cfRule>
  </conditionalFormatting>
  <conditionalFormatting sqref="O122:O124">
    <cfRule type="cellIs" dxfId="193" priority="133" operator="lessThan">
      <formula>0</formula>
    </cfRule>
    <cfRule type="cellIs" dxfId="192" priority="134" operator="greaterThan">
      <formula>0</formula>
    </cfRule>
  </conditionalFormatting>
  <conditionalFormatting sqref="O123">
    <cfRule type="cellIs" dxfId="191" priority="139" operator="greaterThan">
      <formula>0</formula>
    </cfRule>
    <cfRule type="cellIs" dxfId="190" priority="140" operator="greaterThan">
      <formula>0</formula>
    </cfRule>
  </conditionalFormatting>
  <conditionalFormatting sqref="O123">
    <cfRule type="cellIs" dxfId="189" priority="137" operator="lessThan">
      <formula>0</formula>
    </cfRule>
    <cfRule type="cellIs" dxfId="188" priority="138" operator="greaterThan">
      <formula>0</formula>
    </cfRule>
  </conditionalFormatting>
  <conditionalFormatting sqref="G125">
    <cfRule type="cellIs" dxfId="187" priority="131" operator="greaterThan">
      <formula>0</formula>
    </cfRule>
    <cfRule type="cellIs" dxfId="186" priority="132" operator="greaterThan">
      <formula>0</formula>
    </cfRule>
  </conditionalFormatting>
  <conditionalFormatting sqref="G125">
    <cfRule type="cellIs" dxfId="185" priority="129" operator="lessThan">
      <formula>0</formula>
    </cfRule>
    <cfRule type="cellIs" dxfId="184" priority="130" operator="greaterThan">
      <formula>0</formula>
    </cfRule>
  </conditionalFormatting>
  <conditionalFormatting sqref="O125">
    <cfRule type="cellIs" dxfId="183" priority="127" operator="greaterThan">
      <formula>0</formula>
    </cfRule>
    <cfRule type="cellIs" dxfId="182" priority="128" operator="greaterThan">
      <formula>0</formula>
    </cfRule>
  </conditionalFormatting>
  <conditionalFormatting sqref="O125">
    <cfRule type="cellIs" dxfId="181" priority="125" operator="lessThan">
      <formula>0</formula>
    </cfRule>
    <cfRule type="cellIs" dxfId="180" priority="126" operator="greaterThan">
      <formula>0</formula>
    </cfRule>
  </conditionalFormatting>
  <conditionalFormatting sqref="G122">
    <cfRule type="cellIs" dxfId="179" priority="123" operator="greaterThan">
      <formula>0</formula>
    </cfRule>
    <cfRule type="cellIs" dxfId="178" priority="124" operator="greaterThan">
      <formula>0</formula>
    </cfRule>
  </conditionalFormatting>
  <conditionalFormatting sqref="G122">
    <cfRule type="cellIs" dxfId="177" priority="121" operator="lessThan">
      <formula>0</formula>
    </cfRule>
    <cfRule type="cellIs" dxfId="176" priority="122" operator="greaterThan">
      <formula>0</formula>
    </cfRule>
  </conditionalFormatting>
  <conditionalFormatting sqref="O122">
    <cfRule type="cellIs" dxfId="175" priority="119" operator="greaterThan">
      <formula>0</formula>
    </cfRule>
    <cfRule type="cellIs" dxfId="174" priority="120" operator="greaterThan">
      <formula>0</formula>
    </cfRule>
  </conditionalFormatting>
  <conditionalFormatting sqref="O122">
    <cfRule type="cellIs" dxfId="173" priority="117" operator="lessThan">
      <formula>0</formula>
    </cfRule>
    <cfRule type="cellIs" dxfId="172" priority="118" operator="greaterThan">
      <formula>0</formula>
    </cfRule>
  </conditionalFormatting>
  <conditionalFormatting sqref="X23">
    <cfRule type="cellIs" dxfId="171" priority="115" operator="greaterThan">
      <formula>0</formula>
    </cfRule>
    <cfRule type="cellIs" dxfId="170" priority="116" operator="greaterThan">
      <formula>0</formula>
    </cfRule>
  </conditionalFormatting>
  <conditionalFormatting sqref="X23">
    <cfRule type="cellIs" dxfId="169" priority="113" operator="lessThan">
      <formula>0</formula>
    </cfRule>
    <cfRule type="cellIs" dxfId="168" priority="114" operator="greaterThan">
      <formula>0</formula>
    </cfRule>
  </conditionalFormatting>
  <conditionalFormatting sqref="O148:O159">
    <cfRule type="cellIs" dxfId="167" priority="107" operator="greaterThan">
      <formula>0</formula>
    </cfRule>
    <cfRule type="cellIs" dxfId="166" priority="108" operator="greaterThan">
      <formula>0</formula>
    </cfRule>
  </conditionalFormatting>
  <conditionalFormatting sqref="O148:O159">
    <cfRule type="cellIs" dxfId="165" priority="105" operator="lessThan">
      <formula>0</formula>
    </cfRule>
    <cfRule type="cellIs" dxfId="164" priority="106" operator="greaterThan">
      <formula>0</formula>
    </cfRule>
  </conditionalFormatting>
  <conditionalFormatting sqref="O149:O158">
    <cfRule type="cellIs" dxfId="163" priority="111" operator="greaterThan">
      <formula>0</formula>
    </cfRule>
    <cfRule type="cellIs" dxfId="162" priority="112" operator="greaterThan">
      <formula>0</formula>
    </cfRule>
  </conditionalFormatting>
  <conditionalFormatting sqref="O149:O158">
    <cfRule type="cellIs" dxfId="161" priority="109" operator="lessThan">
      <formula>0</formula>
    </cfRule>
    <cfRule type="cellIs" dxfId="160" priority="110" operator="greaterThan">
      <formula>0</formula>
    </cfRule>
  </conditionalFormatting>
  <conditionalFormatting sqref="G148:G159">
    <cfRule type="cellIs" dxfId="159" priority="99" operator="greaterThan">
      <formula>0</formula>
    </cfRule>
    <cfRule type="cellIs" dxfId="158" priority="100" operator="greaterThan">
      <formula>0</formula>
    </cfRule>
  </conditionalFormatting>
  <conditionalFormatting sqref="G148:G159">
    <cfRule type="cellIs" dxfId="157" priority="97" operator="lessThan">
      <formula>0</formula>
    </cfRule>
    <cfRule type="cellIs" dxfId="156" priority="98" operator="greaterThan">
      <formula>0</formula>
    </cfRule>
  </conditionalFormatting>
  <conditionalFormatting sqref="G149:G157">
    <cfRule type="cellIs" dxfId="155" priority="103" operator="greaterThan">
      <formula>0</formula>
    </cfRule>
    <cfRule type="cellIs" dxfId="154" priority="104" operator="greaterThan">
      <formula>0</formula>
    </cfRule>
  </conditionalFormatting>
  <conditionalFormatting sqref="G149:G157">
    <cfRule type="cellIs" dxfId="153" priority="101" operator="lessThan">
      <formula>0</formula>
    </cfRule>
    <cfRule type="cellIs" dxfId="152" priority="102" operator="greaterThan">
      <formula>0</formula>
    </cfRule>
  </conditionalFormatting>
  <conditionalFormatting sqref="G123">
    <cfRule type="cellIs" dxfId="151" priority="95" operator="greaterThan">
      <formula>0</formula>
    </cfRule>
    <cfRule type="cellIs" dxfId="150" priority="96" operator="greaterThan">
      <formula>0</formula>
    </cfRule>
  </conditionalFormatting>
  <conditionalFormatting sqref="G123">
    <cfRule type="cellIs" dxfId="149" priority="93" operator="lessThan">
      <formula>0</formula>
    </cfRule>
    <cfRule type="cellIs" dxfId="148" priority="94" operator="greaterThan">
      <formula>0</formula>
    </cfRule>
  </conditionalFormatting>
  <conditionalFormatting sqref="G130:G140">
    <cfRule type="cellIs" dxfId="147" priority="91" operator="greaterThan">
      <formula>0</formula>
    </cfRule>
    <cfRule type="cellIs" dxfId="146" priority="92" operator="greaterThan">
      <formula>0</formula>
    </cfRule>
  </conditionalFormatting>
  <conditionalFormatting sqref="G130:G140">
    <cfRule type="cellIs" dxfId="145" priority="89" operator="lessThan">
      <formula>0</formula>
    </cfRule>
    <cfRule type="cellIs" dxfId="144" priority="90" operator="greaterThan">
      <formula>0</formula>
    </cfRule>
  </conditionalFormatting>
  <conditionalFormatting sqref="O130:O141">
    <cfRule type="cellIs" dxfId="143" priority="83" operator="greaterThan">
      <formula>0</formula>
    </cfRule>
    <cfRule type="cellIs" dxfId="142" priority="84" operator="greaterThan">
      <formula>0</formula>
    </cfRule>
  </conditionalFormatting>
  <conditionalFormatting sqref="O130:O141">
    <cfRule type="cellIs" dxfId="141" priority="81" operator="lessThan">
      <formula>0</formula>
    </cfRule>
    <cfRule type="cellIs" dxfId="140" priority="82" operator="greaterThan">
      <formula>0</formula>
    </cfRule>
  </conditionalFormatting>
  <conditionalFormatting sqref="O131:O140">
    <cfRule type="cellIs" dxfId="139" priority="87" operator="greaterThan">
      <formula>0</formula>
    </cfRule>
    <cfRule type="cellIs" dxfId="138" priority="88" operator="greaterThan">
      <formula>0</formula>
    </cfRule>
  </conditionalFormatting>
  <conditionalFormatting sqref="O131:O140">
    <cfRule type="cellIs" dxfId="137" priority="85" operator="lessThan">
      <formula>0</formula>
    </cfRule>
    <cfRule type="cellIs" dxfId="136" priority="86" operator="greaterThan">
      <formula>0</formula>
    </cfRule>
  </conditionalFormatting>
  <conditionalFormatting sqref="O130">
    <cfRule type="cellIs" dxfId="135" priority="79" operator="greaterThan">
      <formula>0</formula>
    </cfRule>
    <cfRule type="cellIs" dxfId="134" priority="80" operator="greaterThan">
      <formula>0</formula>
    </cfRule>
  </conditionalFormatting>
  <conditionalFormatting sqref="O130">
    <cfRule type="cellIs" dxfId="133" priority="77" operator="lessThan">
      <formula>0</formula>
    </cfRule>
    <cfRule type="cellIs" dxfId="132" priority="78" operator="greaterThan">
      <formula>0</formula>
    </cfRule>
  </conditionalFormatting>
  <conditionalFormatting sqref="G141">
    <cfRule type="cellIs" dxfId="131" priority="75" operator="greaterThan">
      <formula>0</formula>
    </cfRule>
    <cfRule type="cellIs" dxfId="130" priority="76" operator="greaterThan">
      <formula>0</formula>
    </cfRule>
  </conditionalFormatting>
  <conditionalFormatting sqref="G141">
    <cfRule type="cellIs" dxfId="129" priority="73" operator="lessThan">
      <formula>0</formula>
    </cfRule>
    <cfRule type="cellIs" dxfId="128" priority="74" operator="greaterThan">
      <formula>0</formula>
    </cfRule>
  </conditionalFormatting>
  <conditionalFormatting sqref="G12:G15">
    <cfRule type="cellIs" dxfId="127" priority="67" operator="greaterThan">
      <formula>0</formula>
    </cfRule>
    <cfRule type="cellIs" dxfId="126" priority="68" operator="greaterThan">
      <formula>0</formula>
    </cfRule>
  </conditionalFormatting>
  <conditionalFormatting sqref="G12:G15">
    <cfRule type="cellIs" dxfId="125" priority="65" operator="lessThan">
      <formula>0</formula>
    </cfRule>
    <cfRule type="cellIs" dxfId="124" priority="66" operator="greaterThan">
      <formula>0</formula>
    </cfRule>
  </conditionalFormatting>
  <conditionalFormatting sqref="G12">
    <cfRule type="cellIs" dxfId="123" priority="71" operator="greaterThan">
      <formula>0</formula>
    </cfRule>
    <cfRule type="cellIs" dxfId="122" priority="72" operator="greaterThan">
      <formula>0</formula>
    </cfRule>
  </conditionalFormatting>
  <conditionalFormatting sqref="G12">
    <cfRule type="cellIs" dxfId="121" priority="69" operator="lessThan">
      <formula>0</formula>
    </cfRule>
    <cfRule type="cellIs" dxfId="120" priority="70" operator="greaterThan">
      <formula>0</formula>
    </cfRule>
  </conditionalFormatting>
  <conditionalFormatting sqref="K11">
    <cfRule type="cellIs" dxfId="119" priority="63" operator="greaterThan">
      <formula>0</formula>
    </cfRule>
    <cfRule type="cellIs" dxfId="118" priority="64" operator="greaterThan">
      <formula>0</formula>
    </cfRule>
  </conditionalFormatting>
  <conditionalFormatting sqref="K11">
    <cfRule type="cellIs" dxfId="117" priority="61" operator="lessThan">
      <formula>0</formula>
    </cfRule>
    <cfRule type="cellIs" dxfId="116" priority="62" operator="greaterThan">
      <formula>0</formula>
    </cfRule>
  </conditionalFormatting>
  <conditionalFormatting sqref="K12:K22">
    <cfRule type="cellIs" dxfId="115" priority="55" operator="greaterThan">
      <formula>0</formula>
    </cfRule>
    <cfRule type="cellIs" dxfId="114" priority="56" operator="greaterThan">
      <formula>0</formula>
    </cfRule>
  </conditionalFormatting>
  <conditionalFormatting sqref="K12:K22">
    <cfRule type="cellIs" dxfId="113" priority="53" operator="lessThan">
      <formula>0</formula>
    </cfRule>
    <cfRule type="cellIs" dxfId="112" priority="54" operator="greaterThan">
      <formula>0</formula>
    </cfRule>
  </conditionalFormatting>
  <conditionalFormatting sqref="K12">
    <cfRule type="cellIs" dxfId="111" priority="59" operator="greaterThan">
      <formula>0</formula>
    </cfRule>
    <cfRule type="cellIs" dxfId="110" priority="60" operator="greaterThan">
      <formula>0</formula>
    </cfRule>
  </conditionalFormatting>
  <conditionalFormatting sqref="K12">
    <cfRule type="cellIs" dxfId="109" priority="57" operator="lessThan">
      <formula>0</formula>
    </cfRule>
    <cfRule type="cellIs" dxfId="108" priority="58" operator="greaterThan">
      <formula>0</formula>
    </cfRule>
  </conditionalFormatting>
  <conditionalFormatting sqref="O11">
    <cfRule type="cellIs" dxfId="107" priority="51" operator="greaterThan">
      <formula>0</formula>
    </cfRule>
    <cfRule type="cellIs" dxfId="106" priority="52" operator="greaterThan">
      <formula>0</formula>
    </cfRule>
  </conditionalFormatting>
  <conditionalFormatting sqref="O11">
    <cfRule type="cellIs" dxfId="105" priority="49" operator="lessThan">
      <formula>0</formula>
    </cfRule>
    <cfRule type="cellIs" dxfId="104" priority="50" operator="greaterThan">
      <formula>0</formula>
    </cfRule>
  </conditionalFormatting>
  <conditionalFormatting sqref="O12:O22">
    <cfRule type="cellIs" dxfId="103" priority="43" operator="greaterThan">
      <formula>0</formula>
    </cfRule>
    <cfRule type="cellIs" dxfId="102" priority="44" operator="greaterThan">
      <formula>0</formula>
    </cfRule>
  </conditionalFormatting>
  <conditionalFormatting sqref="O12:O22">
    <cfRule type="cellIs" dxfId="101" priority="41" operator="lessThan">
      <formula>0</formula>
    </cfRule>
    <cfRule type="cellIs" dxfId="100" priority="42" operator="greaterThan">
      <formula>0</formula>
    </cfRule>
  </conditionalFormatting>
  <conditionalFormatting sqref="O12">
    <cfRule type="cellIs" dxfId="99" priority="47" operator="greaterThan">
      <formula>0</formula>
    </cfRule>
    <cfRule type="cellIs" dxfId="98" priority="48" operator="greaterThan">
      <formula>0</formula>
    </cfRule>
  </conditionalFormatting>
  <conditionalFormatting sqref="O12">
    <cfRule type="cellIs" dxfId="97" priority="45" operator="lessThan">
      <formula>0</formula>
    </cfRule>
    <cfRule type="cellIs" dxfId="96" priority="46" operator="greaterThan">
      <formula>0</formula>
    </cfRule>
  </conditionalFormatting>
  <conditionalFormatting sqref="S11">
    <cfRule type="cellIs" dxfId="95" priority="39" operator="greaterThan">
      <formula>0</formula>
    </cfRule>
    <cfRule type="cellIs" dxfId="94" priority="40" operator="greaterThan">
      <formula>0</formula>
    </cfRule>
  </conditionalFormatting>
  <conditionalFormatting sqref="S11">
    <cfRule type="cellIs" dxfId="93" priority="37" operator="lessThan">
      <formula>0</formula>
    </cfRule>
    <cfRule type="cellIs" dxfId="92" priority="38" operator="greaterThan">
      <formula>0</formula>
    </cfRule>
  </conditionalFormatting>
  <conditionalFormatting sqref="S12:S22">
    <cfRule type="cellIs" dxfId="91" priority="31" operator="greaterThan">
      <formula>0</formula>
    </cfRule>
    <cfRule type="cellIs" dxfId="90" priority="32" operator="greaterThan">
      <formula>0</formula>
    </cfRule>
  </conditionalFormatting>
  <conditionalFormatting sqref="S12:S22">
    <cfRule type="cellIs" dxfId="89" priority="29" operator="lessThan">
      <formula>0</formula>
    </cfRule>
    <cfRule type="cellIs" dxfId="88" priority="30" operator="greaterThan">
      <formula>0</formula>
    </cfRule>
  </conditionalFormatting>
  <conditionalFormatting sqref="S12">
    <cfRule type="cellIs" dxfId="87" priority="35" operator="greaterThan">
      <formula>0</formula>
    </cfRule>
    <cfRule type="cellIs" dxfId="86" priority="36" operator="greaterThan">
      <formula>0</formula>
    </cfRule>
  </conditionalFormatting>
  <conditionalFormatting sqref="S12">
    <cfRule type="cellIs" dxfId="85" priority="33" operator="lessThan">
      <formula>0</formula>
    </cfRule>
    <cfRule type="cellIs" dxfId="84" priority="34" operator="greaterThan">
      <formula>0</formula>
    </cfRule>
  </conditionalFormatting>
  <conditionalFormatting sqref="X11">
    <cfRule type="cellIs" dxfId="83" priority="27" operator="greaterThan">
      <formula>0</formula>
    </cfRule>
    <cfRule type="cellIs" dxfId="82" priority="28" operator="greaterThan">
      <formula>0</formula>
    </cfRule>
  </conditionalFormatting>
  <conditionalFormatting sqref="X11">
    <cfRule type="cellIs" dxfId="81" priority="25" operator="lessThan">
      <formula>0</formula>
    </cfRule>
    <cfRule type="cellIs" dxfId="80" priority="26" operator="greaterThan">
      <formula>0</formula>
    </cfRule>
  </conditionalFormatting>
  <conditionalFormatting sqref="X12:X22">
    <cfRule type="cellIs" dxfId="79" priority="19" operator="greaterThan">
      <formula>0</formula>
    </cfRule>
    <cfRule type="cellIs" dxfId="78" priority="20" operator="greaterThan">
      <formula>0</formula>
    </cfRule>
  </conditionalFormatting>
  <conditionalFormatting sqref="X12:X22">
    <cfRule type="cellIs" dxfId="77" priority="17" operator="lessThan">
      <formula>0</formula>
    </cfRule>
    <cfRule type="cellIs" dxfId="76" priority="18" operator="greaterThan">
      <formula>0</formula>
    </cfRule>
  </conditionalFormatting>
  <conditionalFormatting sqref="X12">
    <cfRule type="cellIs" dxfId="75" priority="23" operator="greaterThan">
      <formula>0</formula>
    </cfRule>
    <cfRule type="cellIs" dxfId="74" priority="24" operator="greaterThan">
      <formula>0</formula>
    </cfRule>
  </conditionalFormatting>
  <conditionalFormatting sqref="X12">
    <cfRule type="cellIs" dxfId="73" priority="21" operator="lessThan">
      <formula>0</formula>
    </cfRule>
    <cfRule type="cellIs" dxfId="72" priority="22" operator="greaterThan">
      <formula>0</formula>
    </cfRule>
  </conditionalFormatting>
  <conditionalFormatting sqref="O131:O140">
    <cfRule type="cellIs" dxfId="71" priority="15" operator="greaterThan">
      <formula>0</formula>
    </cfRule>
    <cfRule type="cellIs" dxfId="70" priority="16" operator="greaterThan">
      <formula>0</formula>
    </cfRule>
  </conditionalFormatting>
  <conditionalFormatting sqref="O131:O140">
    <cfRule type="cellIs" dxfId="69" priority="13" operator="lessThan">
      <formula>0</formula>
    </cfRule>
    <cfRule type="cellIs" dxfId="68" priority="14" operator="greaterThan">
      <formula>0</formula>
    </cfRule>
  </conditionalFormatting>
  <conditionalFormatting sqref="G74">
    <cfRule type="cellIs" dxfId="67" priority="11" operator="greaterThan">
      <formula>0</formula>
    </cfRule>
    <cfRule type="cellIs" dxfId="66" priority="12" operator="greaterThan">
      <formula>0</formula>
    </cfRule>
  </conditionalFormatting>
  <conditionalFormatting sqref="G74">
    <cfRule type="cellIs" dxfId="65" priority="9" operator="lessThan">
      <formula>0</formula>
    </cfRule>
    <cfRule type="cellIs" dxfId="64" priority="10" operator="greaterThan">
      <formula>0</formula>
    </cfRule>
  </conditionalFormatting>
  <conditionalFormatting sqref="O130">
    <cfRule type="cellIs" dxfId="63" priority="7" operator="greaterThan">
      <formula>0</formula>
    </cfRule>
    <cfRule type="cellIs" dxfId="62" priority="8" operator="greaterThan">
      <formula>0</formula>
    </cfRule>
  </conditionalFormatting>
  <conditionalFormatting sqref="O130">
    <cfRule type="cellIs" dxfId="61" priority="5" operator="lessThan">
      <formula>0</formula>
    </cfRule>
    <cfRule type="cellIs" dxfId="60" priority="6" operator="greaterThan">
      <formula>0</formula>
    </cfRule>
  </conditionalFormatting>
  <conditionalFormatting sqref="O130">
    <cfRule type="cellIs" dxfId="59" priority="3" operator="greaterThan">
      <formula>0</formula>
    </cfRule>
    <cfRule type="cellIs" dxfId="58" priority="4" operator="greaterThan">
      <formula>0</formula>
    </cfRule>
  </conditionalFormatting>
  <conditionalFormatting sqref="O130">
    <cfRule type="cellIs" dxfId="57" priority="1" operator="lessThan">
      <formula>0</formula>
    </cfRule>
    <cfRule type="cellIs" dxfId="56" priority="2" operator="greaterThan">
      <formula>0</formula>
    </cfRule>
  </conditionalFormatting>
  <pageMargins left="0.39370078740157483" right="0.39370078740157483" top="0.39370078740157483" bottom="0.39370078740157483" header="0.39370078740157483" footer="0"/>
  <pageSetup scale="54" fitToHeight="0" orientation="landscape" r:id="rId1"/>
  <rowBreaks count="3" manualBreakCount="3">
    <brk id="43" max="16383" man="1"/>
    <brk id="77" max="16383" man="1"/>
    <brk id="115" max="16383" man="1"/>
  </rowBreaks>
  <colBreaks count="1" manualBreakCount="1">
    <brk id="933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</vt:lpstr>
      <vt:lpstr>2020</vt:lpstr>
      <vt:lpstr>'2021'!Área_de_impresión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ASECTOR</dc:creator>
  <cp:lastModifiedBy>User</cp:lastModifiedBy>
  <cp:lastPrinted>2020-05-04T18:53:34Z</cp:lastPrinted>
  <dcterms:created xsi:type="dcterms:W3CDTF">2016-07-01T19:33:08Z</dcterms:created>
  <dcterms:modified xsi:type="dcterms:W3CDTF">2021-06-01T20:27:45Z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45028511-0d98-4cd3-8937-2dd7d4c8c3e0</vt:lpwstr>
  </property>
</Properties>
</file>